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uñoz\Documents\Backup Contrataciòn\Mis documentos\2024\PAA 2024\"/>
    </mc:Choice>
  </mc:AlternateContent>
  <xr:revisionPtr revIDLastSave="0" documentId="13_ncr:1_{9A80CD9E-C7F8-449D-8956-C897D50C3EB2}" xr6:coauthVersionLast="47" xr6:coauthVersionMax="47" xr10:uidLastSave="{00000000-0000-0000-0000-000000000000}"/>
  <bookViews>
    <workbookView xWindow="-120" yWindow="-120" windowWidth="29040" windowHeight="15840" xr2:uid="{D942D3C8-75EC-4395-B536-95B6D69A04EB}"/>
  </bookViews>
  <sheets>
    <sheet name="PA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9" i="4" l="1"/>
  <c r="I78" i="4"/>
  <c r="J78" i="4" s="1"/>
  <c r="I77" i="4"/>
  <c r="J77" i="4" s="1"/>
  <c r="J76" i="4"/>
  <c r="I75" i="4"/>
  <c r="J75" i="4" s="1"/>
  <c r="I74" i="4"/>
  <c r="J74" i="4" s="1"/>
  <c r="I73" i="4"/>
  <c r="J73" i="4" s="1"/>
  <c r="I72" i="4"/>
  <c r="J72" i="4" s="1"/>
  <c r="I71" i="4"/>
  <c r="J71" i="4" s="1"/>
  <c r="J70" i="4"/>
  <c r="I69" i="4"/>
  <c r="J69" i="4" s="1"/>
  <c r="J68" i="4"/>
  <c r="I45" i="4" l="1"/>
  <c r="I44" i="4"/>
  <c r="I43" i="4"/>
  <c r="I42" i="4"/>
  <c r="I41" i="4"/>
  <c r="I40" i="4"/>
  <c r="I39" i="4"/>
  <c r="I38" i="4"/>
  <c r="I37" i="4"/>
  <c r="I36" i="4"/>
  <c r="I14" i="4" l="1"/>
  <c r="J6" i="4"/>
  <c r="I6" i="4"/>
  <c r="J10" i="4"/>
  <c r="J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Proyectos INFI</author>
    <author/>
  </authors>
  <commentList>
    <comment ref="A68" authorId="0" shapeId="0" xr:uid="{3BFD813E-0AA9-4C76-B744-46416B0A0741}">
      <text>
        <r>
          <rPr>
            <sz val="9"/>
            <color indexed="81"/>
            <rFont val="Tahoma"/>
            <family val="2"/>
          </rPr>
          <t xml:space="preserve">93141500: Desarrollo y servicios sociales
93141700: Cultura
</t>
        </r>
      </text>
    </comment>
    <comment ref="A69" authorId="0" shapeId="0" xr:uid="{F0103968-8982-4E43-8FDF-2BBC896E965E}">
      <text>
        <r>
          <rPr>
            <sz val="9"/>
            <color indexed="81"/>
            <rFont val="Tahoma"/>
            <family val="2"/>
          </rPr>
          <t xml:space="preserve">Servicio de asesoria de gestión en Gerencia de Proyectos
</t>
        </r>
      </text>
    </comment>
    <comment ref="A71" authorId="0" shapeId="0" xr:uid="{08BEE9F7-ACDD-4DED-B972-59A2E4DA13A9}">
      <text>
        <r>
          <rPr>
            <sz val="9"/>
            <color indexed="81"/>
            <rFont val="Tahoma"/>
            <family val="2"/>
          </rPr>
          <t xml:space="preserve">Servicio de asesoria de gestión en Gerencia de Proyectos
</t>
        </r>
      </text>
    </comment>
    <comment ref="A72" authorId="0" shapeId="0" xr:uid="{50D6AA1D-A3F1-451B-B222-900174432C9B}">
      <text>
        <r>
          <rPr>
            <sz val="9"/>
            <color indexed="81"/>
            <rFont val="Tahoma"/>
            <family val="2"/>
          </rPr>
          <t xml:space="preserve">Servicio de asesoria de gestión en Gerencia de Proyectos
</t>
        </r>
      </text>
    </comment>
    <comment ref="A73" authorId="0" shapeId="0" xr:uid="{111EEF98-4D77-44C9-A3C1-92C02AEB66C9}">
      <text>
        <r>
          <rPr>
            <sz val="9"/>
            <color indexed="81"/>
            <rFont val="Tahoma"/>
            <family val="2"/>
          </rPr>
          <t xml:space="preserve">Servicio de asesoria de gestión en Gerencia de Proyectos
</t>
        </r>
      </text>
    </comment>
    <comment ref="A74" authorId="1" shapeId="0" xr:uid="{FB53EFD4-52DB-4C58-AF22-094D23EBA184}">
      <text>
        <r>
          <rPr>
            <sz val="11"/>
            <color theme="1"/>
            <rFont val="Calibri"/>
            <family val="2"/>
            <scheme val="minor"/>
          </rPr>
          <t>Servicios temporales de ingeniería</t>
        </r>
      </text>
    </comment>
    <comment ref="A75" authorId="0" shapeId="0" xr:uid="{B49CF871-7EA7-4060-A8D9-A3663F0D4950}">
      <text>
        <r>
          <rPr>
            <sz val="9"/>
            <color indexed="81"/>
            <rFont val="Tahoma"/>
            <family val="2"/>
          </rPr>
          <t xml:space="preserve">Servicio de asesoria de gestión en Gerencia de Proyectos
</t>
        </r>
      </text>
    </comment>
    <comment ref="A76" authorId="1" shapeId="0" xr:uid="{0441AD2F-34E9-46B1-9DB2-940516BB1B6C}">
      <text>
        <r>
          <rPr>
            <sz val="11"/>
            <color theme="1"/>
            <rFont val="Calibri"/>
            <family val="2"/>
            <scheme val="minor"/>
          </rPr>
          <t>Servicios temporales de ingeniería</t>
        </r>
      </text>
    </comment>
    <comment ref="A77" authorId="1" shapeId="0" xr:uid="{20C13844-DFD4-4B84-8BAA-D91E786AD9B3}">
      <text>
        <r>
          <rPr>
            <sz val="11"/>
            <color theme="1"/>
            <rFont val="Calibri"/>
            <family val="2"/>
            <scheme val="minor"/>
          </rPr>
          <t>Servicios temporales de ingeniería</t>
        </r>
      </text>
    </comment>
    <comment ref="A78" authorId="1" shapeId="0" xr:uid="{91F0F92C-E657-431E-999B-50939B817906}">
      <text>
        <r>
          <rPr>
            <sz val="11"/>
            <color theme="1"/>
            <rFont val="Calibri"/>
            <family val="2"/>
            <scheme val="minor"/>
          </rPr>
          <t>Servicios temporales de ingeniería</t>
        </r>
      </text>
    </comment>
    <comment ref="A79" authorId="1" shapeId="0" xr:uid="{73894986-C81D-4E35-BE10-517C7D9DBC40}">
      <text>
        <r>
          <rPr>
            <sz val="11"/>
            <color theme="1"/>
            <rFont val="Calibri"/>
            <family val="2"/>
            <scheme val="minor"/>
          </rPr>
          <t>Servicios temporales de ingeniería</t>
        </r>
      </text>
    </comment>
  </commentList>
</comments>
</file>

<file path=xl/sharedStrings.xml><?xml version="1.0" encoding="utf-8"?>
<sst xmlns="http://schemas.openxmlformats.org/spreadsheetml/2006/main" count="856" uniqueCount="222">
  <si>
    <t>¿El contrato incluye el suministro de bienes y servicios distintos a alimentos?</t>
  </si>
  <si>
    <t>¿Debe cumplir con invertir mínimo el 30% de los recursos del presupuesto destinados a comprar alimentos, cumpliendo con lo establecido en la Ley 2046 de 2020, reglamentada por el Decreto 248 de 2021?</t>
  </si>
  <si>
    <t xml:space="preserve">Correo electrónico del responsable </t>
  </si>
  <si>
    <t xml:space="preserve">Teléfono del responsable </t>
  </si>
  <si>
    <t xml:space="preserve">Nombre del responsable </t>
  </si>
  <si>
    <t>Ubicación</t>
  </si>
  <si>
    <t>Unidad de contratación (referencia)</t>
  </si>
  <si>
    <t>Estado de solicitud de vigencias futuras</t>
  </si>
  <si>
    <t>¿Se requieren vigencias futuras?</t>
  </si>
  <si>
    <t>Valor estimado en la vigencia actual</t>
  </si>
  <si>
    <t>Valor total estimado</t>
  </si>
  <si>
    <t>Fuente de los recursos</t>
  </si>
  <si>
    <t xml:space="preserve">Modalidad de selección </t>
  </si>
  <si>
    <t>Duración del contrato (intervalo: días, meses, años)</t>
  </si>
  <si>
    <t>Duración del contrato (número)</t>
  </si>
  <si>
    <t>Fecha estimada de presentación de ofertas (mes)</t>
  </si>
  <si>
    <t>Fecha estimada de inicio de proceso de selección (mes)</t>
  </si>
  <si>
    <t>Descripción</t>
  </si>
  <si>
    <t>Código UNSPSC (cada código separado por ;)</t>
  </si>
  <si>
    <t>Con el fin de proceder a completar las columnas: Código UNSPSC, Duración del contrato (intervalo: días, meses, años), Modalidad de selección, Fuente de los recursos, ¿Se requieren vigencias futuras?, Estado de solicitud de vigencias futuras; vea la "Hoja de soporte" para saber cuáles son los códigos que aplican a cada columna.</t>
  </si>
  <si>
    <t>CCE-06</t>
  </si>
  <si>
    <t>CCE-07</t>
  </si>
  <si>
    <t>CCE-10</t>
  </si>
  <si>
    <t>CCE-16</t>
  </si>
  <si>
    <t>0</t>
  </si>
  <si>
    <t>1</t>
  </si>
  <si>
    <t>CO-ANT-05129</t>
  </si>
  <si>
    <t>80111600</t>
  </si>
  <si>
    <t>80141609</t>
  </si>
  <si>
    <t>82101500</t>
  </si>
  <si>
    <t>82111900</t>
  </si>
  <si>
    <t>84111600</t>
  </si>
  <si>
    <t xml:space="preserve">talento.humano@infimanizales.com </t>
  </si>
  <si>
    <t>2</t>
  </si>
  <si>
    <t>Carolina Lopez Garcia</t>
  </si>
  <si>
    <t>90101604;90101600;90101800</t>
  </si>
  <si>
    <t xml:space="preserve">SERVICIO DE RESTAURANTE(DESAYUNO-DESAYUNOGOURMET-ALMUERZO Y REFRIGERIOS CON BEBIDAS)
INCLUIDO EL SERVICIO DE CATERING CUANDO SE REQUIERA PARA ATENDER LAS REUNIONES) </t>
  </si>
  <si>
    <t>10</t>
  </si>
  <si>
    <t>3</t>
  </si>
  <si>
    <t>4</t>
  </si>
  <si>
    <t>Revisoría fiscal 1</t>
  </si>
  <si>
    <t>Luz Adriana Franco</t>
  </si>
  <si>
    <t>jefe.servcorp@infimanizales.com</t>
  </si>
  <si>
    <t>Calculo Actuarial</t>
  </si>
  <si>
    <t>11</t>
  </si>
  <si>
    <t>Suministro de Tiquetes aéreos</t>
  </si>
  <si>
    <t>12</t>
  </si>
  <si>
    <t>Apoyo a la gestión jurídica</t>
  </si>
  <si>
    <t>80111600;80111620</t>
  </si>
  <si>
    <t>Apoyo a la gestión corporativos</t>
  </si>
  <si>
    <t xml:space="preserve">UTILES DE PAPELERIA </t>
  </si>
  <si>
    <t>COMBUSTIBLE</t>
  </si>
  <si>
    <t>52151505; 52151504; 50201713; 50201706; 50161509; 47131900; 47131810; 47131801; 47131604; 47131603; 47131600; 47121701</t>
  </si>
  <si>
    <t>SUMINISTROS CAFETERIA</t>
  </si>
  <si>
    <t>9</t>
  </si>
  <si>
    <t>Revisoría fiscal 2</t>
  </si>
  <si>
    <t>ASESORIAS JURIDICA ESPECIALIZADA</t>
  </si>
  <si>
    <t>Servicios de envío, recogida o entrega de correo.</t>
  </si>
  <si>
    <t>PRESTAR LOS SERVICIOS COMO TECNOLOGA EN GESTION DOCUMENTAL</t>
  </si>
  <si>
    <t>Judicante</t>
  </si>
  <si>
    <t>Publicaciones periódicas-Publicaciones Impresas, Publicaciones Electrónicas y Accesorios (Suscripción a la plataforma tecnológica jurídica)</t>
  </si>
  <si>
    <t>Servicios de boletines informativos de interés especial (Consulta virtual de estados judiciales).</t>
  </si>
  <si>
    <t>Digitalización Gestion de Archivo</t>
  </si>
  <si>
    <t>PRESTACION DE SERVICIOS PROFESIONALES COMO ABOGADO PARA APOYAR LA GESTION DE LA SECRETARIA GENERAL</t>
  </si>
  <si>
    <t>55101519;55111500</t>
  </si>
  <si>
    <t>80121700;80121600</t>
  </si>
  <si>
    <t>80111600;80121600;80161500;80121700</t>
  </si>
  <si>
    <t>5</t>
  </si>
  <si>
    <t>6</t>
  </si>
  <si>
    <t>Angela Maria Rios Quintero</t>
  </si>
  <si>
    <t>sgeneral@infimanizales.com</t>
  </si>
  <si>
    <t xml:space="preserve">81161800;81112103;81112105;81112102;43211502;43211501  </t>
  </si>
  <si>
    <t>Servicios de alquiler o arrendamiento de equipos o plataformas de voz y datos o multimedia - Servicios de diseño de sitios web www - Servicios de hospedaje de operación de sitios web - Proveedor de servicio de correo electrónico. - Servidores de computador de gama alta - Servidores de computador</t>
  </si>
  <si>
    <t xml:space="preserve">Mónica Mejía Quintero
</t>
  </si>
  <si>
    <t xml:space="preserve"> 8879790 Ext. 70526</t>
  </si>
  <si>
    <t>mmejia@infimanizales.com</t>
  </si>
  <si>
    <t>81112500;43231600;81111800;81112000;81112100;81112400;81112502</t>
  </si>
  <si>
    <t>Actualización, soporte y mantenimiento software IAS Solution  en la Nube - Infraestructura como serivicio en la nube y soporte - Servicios de alquiler o arrendamiento de licencias de software de computador - Software de planificación de recursos empresariales (ERP) y contabilidad financiera - Servicios de sistemas y administración de componentes de sistemas - Servicios de datos - Servicios de internet - Servicios de alquiler o arrendamiento de hardware de computador - Servicio de arriendo o leasing de software de computadores</t>
  </si>
  <si>
    <t>72151505;72151514;39121011</t>
  </si>
  <si>
    <t>Servicio de instalación de energía de emergencia o de reserva - Servicio de mantenimiento de energía de emergencia o de reserva  - Fuentes ininterrumpibles de potencia</t>
  </si>
  <si>
    <t>43233701;43231507</t>
  </si>
  <si>
    <t>Software de manejo de sistemas de empresas - Software de manejo de proyectos- Arrendamiento Software Sistema de Gestión Integral Almera</t>
  </si>
  <si>
    <t>72103300;811122</t>
  </si>
  <si>
    <t>Servicios de mantenimiento y reparación de infraestructura - Mantenimiento y soporte de software - Digiturno CIAC</t>
  </si>
  <si>
    <t xml:space="preserve">72151701;46171619 </t>
  </si>
  <si>
    <t>Servicio de instalación de sistemas de control de acceso-Sistemas de seguridad o de control de acceso</t>
  </si>
  <si>
    <t>81112400;81112306;43212105;44103103;43212105</t>
  </si>
  <si>
    <t>Servicio de alquiler o leasing de fotocopiadoras -  Mantenimiento de impresoras - Kit de mantenimiento de impresoras - Tóner para impresoras o fax - Impresoras láser</t>
  </si>
  <si>
    <t>81112003;81112001;81112101;81112003;81112004;81112006;83111300</t>
  </si>
  <si>
    <t>Servicios de Centros de Datos - Servicio de procesamiento de datos en línea. - Servicios de Internet - Servicios de centros de datos (Data center). - Servicios de recuperación de Desastres. - Servicios de almacenamiento de Datos - servicios de telecomunicaciones por fibra</t>
  </si>
  <si>
    <t>80101507;80101505;81111801</t>
  </si>
  <si>
    <t>Servicios de asesoramiento sobre tecnologías de la información  Desarrollo de políticas u objetivos empresariales  Seguridad de los computadores, redes o internet</t>
  </si>
  <si>
    <t>Software de manejo de documentos (Docunet)</t>
  </si>
  <si>
    <t>Copias de seguridad y almacenamiento  Mantenimiento de sistemas de copias de seguridad o de nearline para la información de la Entidad.</t>
  </si>
  <si>
    <t>43232202;43231513;43231507;43232101;43232103;43232105;43232305</t>
  </si>
  <si>
    <t xml:space="preserve"> Software de manejo de documentos   Software para oficinas(office) Software de manejo de proyectos    Software de diseño de patrones    Software de creación y edición de video Software de gráficas  Software de reportes de bases de datos </t>
  </si>
  <si>
    <t xml:space="preserve"> Software de seguridad de transacciones y de protección contra virus</t>
  </si>
  <si>
    <t>Prestar el servicio profesional en seguridad y salud en el trabajo, para apoyo a la entidad en el desarrollo, implementación, ejecución y capacitación del sistema de gestión de seguridad y salud en el trabajo.</t>
  </si>
  <si>
    <t>CO - CAL - 17001</t>
  </si>
  <si>
    <t xml:space="preserve">Carolina Lopez Garcia </t>
  </si>
  <si>
    <t>talento.humano@infimanizales.com</t>
  </si>
  <si>
    <t>93141808; 85122201</t>
  </si>
  <si>
    <t xml:space="preserve">Servicios de seguridad o salud ocupacional/ examenes periodicos, examenes de ingreso/examenes de retiro/examenes pos incapacidad/ examenes complementarios de laboratorio.   
</t>
  </si>
  <si>
    <t xml:space="preserve">Luz Adriana Franco </t>
  </si>
  <si>
    <t>80141902; 90101600; 90101800</t>
  </si>
  <si>
    <t xml:space="preserve">Servicios de bienestar del empleo, en el margen del cumplimiento del acuerdo 006 de 2012.
2.1 propiciar espacios para la integración y el esparcimiento que fortalezcan las relaciones interpersonales, inherentes al desarrollo de la actividad laboral
</t>
  </si>
  <si>
    <t xml:space="preserve">Plan de capacitación institucional 
Nota: el plan de capacitacion inicia desde el mes de enero, pero los servcios de capacitación se van contratando según necesidades de la entidad y lo establecido en el plan de capacitación. </t>
  </si>
  <si>
    <t>42172001; 4217191</t>
  </si>
  <si>
    <t>Suministro de brigada de emergencias y recarga  de botiquines</t>
  </si>
  <si>
    <t>Dotación secretarias, conductor y mensajero en cumplimiento al acuerdo de bienestar 006</t>
  </si>
  <si>
    <t>85111611; 85111600; 85111602; 51201600</t>
  </si>
  <si>
    <t>Servicios de seguridad o salud ocupacional / tamizaje preventivo de cancer de cuello uterino ,mama y prostata</t>
  </si>
  <si>
    <t xml:space="preserve">Suministro de equipos de ergonomía o acodicionamienrto de puestos de trabajo. </t>
  </si>
  <si>
    <t xml:space="preserve">Semana de la salud /servicios de promociòn y prevenciòn de la salud/ benestar en salud </t>
  </si>
  <si>
    <t>46181600; 46181704</t>
  </si>
  <si>
    <t xml:space="preserve">Dotaciòn de elementos de seguridad industrial/bolsa agotable  </t>
  </si>
  <si>
    <t>85121608; 85121700</t>
  </si>
  <si>
    <t xml:space="preserve">Aplicación de pruebas psicotecnicas - procesos de selección </t>
  </si>
  <si>
    <t>Profesional comunicaciones 1</t>
  </si>
  <si>
    <t>48.000.000 COP</t>
  </si>
  <si>
    <t>Julia Clemencia Hurtado Isaza</t>
  </si>
  <si>
    <t>3017077343</t>
  </si>
  <si>
    <t>comunicaciones@infimanizales.com</t>
  </si>
  <si>
    <t>Prestación de servicios creativos y de desarrollo de piezas publicitarias (Diseñador 1)</t>
  </si>
  <si>
    <t>3017077344</t>
  </si>
  <si>
    <t>apoyo a la gestión - videógrafo</t>
  </si>
  <si>
    <t>35.000.000 COP</t>
  </si>
  <si>
    <t>3017077345</t>
  </si>
  <si>
    <t>Profesional comunicaciones 2 Centro Innovación</t>
  </si>
  <si>
    <t>44.000.000 COP</t>
  </si>
  <si>
    <t>3017077346</t>
  </si>
  <si>
    <t>Prestación de servicios creativos y de desarrollo de piezas publicitarias (Diseñador 2)</t>
  </si>
  <si>
    <t>3017077347</t>
  </si>
  <si>
    <t>Apoyo fotógrafo</t>
  </si>
  <si>
    <t>3017077348</t>
  </si>
  <si>
    <t xml:space="preserve">80141618 </t>
  </si>
  <si>
    <t>Agencia de Marketing</t>
  </si>
  <si>
    <t>60.000.000 COP</t>
  </si>
  <si>
    <t>3017077349</t>
  </si>
  <si>
    <t>Servicios de difusión, promoción y divulgación de información como central de medios</t>
  </si>
  <si>
    <t>80.000.000 COP</t>
  </si>
  <si>
    <t>3017077350</t>
  </si>
  <si>
    <t>Servicios de impresos, vallas, volantes y material publicitario impreso</t>
  </si>
  <si>
    <t>90.000.000 COP</t>
  </si>
  <si>
    <t>3017077351</t>
  </si>
  <si>
    <t>80141902;81141601</t>
  </si>
  <si>
    <t>Gestión de eventos - logística</t>
  </si>
  <si>
    <t>50.000.000 COP</t>
  </si>
  <si>
    <t>3017077352</t>
  </si>
  <si>
    <t>Patrocinio de Eventos o de Celebridades</t>
  </si>
  <si>
    <t>3017077353</t>
  </si>
  <si>
    <t>Servicios de comunicación y streaming</t>
  </si>
  <si>
    <t>30.000.000 COP</t>
  </si>
  <si>
    <t>3017077354</t>
  </si>
  <si>
    <t>82101801;80141607;80141902;90151800;90151802;93141506;93141701</t>
  </si>
  <si>
    <t>FORTALECIMIENTO DE LA IMAGEN INSTITUCIONAL EN EL MARCO DE LA FERIA 2024</t>
  </si>
  <si>
    <t>380.000.000 COP</t>
  </si>
  <si>
    <t>3017077355</t>
  </si>
  <si>
    <t>FORTALECIMIENTO DE LA IMAGEN INSTITUCIONAL EN EL MARCO DE LA PREFERIA 2025</t>
  </si>
  <si>
    <t>100.000.000 COP</t>
  </si>
  <si>
    <t>3017077356</t>
  </si>
  <si>
    <t>FORTALECIMIENTO DE LA IMAGEN INSTITUCIONAL EN EL MARCO DEL CUMPLEAÑOS DE MANIZALES 2024</t>
  </si>
  <si>
    <t>3017077357</t>
  </si>
  <si>
    <t>80101504</t>
  </si>
  <si>
    <t>Servicios de asesoramiento sobre planificación estratégica</t>
  </si>
  <si>
    <t>CO-CAL-17001</t>
  </si>
  <si>
    <t>LUISA FERNANDA VALLEJO CRUZ</t>
  </si>
  <si>
    <t>direccioninver.financieros@infimanizales.com</t>
  </si>
  <si>
    <t>Servicios de personal temporal</t>
  </si>
  <si>
    <t>80111601</t>
  </si>
  <si>
    <t>Asistencia de oficina o administrativa temporal</t>
  </si>
  <si>
    <t>CCE-05</t>
  </si>
  <si>
    <t>80101604</t>
  </si>
  <si>
    <t>Gerencia Procuenca</t>
  </si>
  <si>
    <t>Luis Ernesto Vargas</t>
  </si>
  <si>
    <t>8879790</t>
  </si>
  <si>
    <t>lvargas@infimanizales.com</t>
  </si>
  <si>
    <t>93141500; 93141700</t>
  </si>
  <si>
    <t>Proyectos de Responsabilidad Social Empresarial en el marco de lo establecido en los estatutos del Instituto</t>
  </si>
  <si>
    <t>Jaime Augusto Gómez Diaz</t>
  </si>
  <si>
    <t xml:space="preserve">jgomez@infimanizales.com </t>
  </si>
  <si>
    <t xml:space="preserve">Prestación de servicios profesionales como Trabajadora Social, para apoyar a Infimanizales en la planeación, estructuración, ejecución, y seguimiento de los proyectos que adelante el Instituto en materia de Responsabilidad Social Empresarial </t>
  </si>
  <si>
    <t>80141600; 80141900; 82101500; 82101600; 82101700; 80141607; 82101801; 82101800</t>
  </si>
  <si>
    <t>Implementación del plan de gestión social y plan de comunicaciones para el proyecto Línea 3 del Cable Aéreo de Manizales que brinde un sentido de empoderamiento y sostenibilidad del proyecto.</t>
  </si>
  <si>
    <t>CO-CAL-17002</t>
  </si>
  <si>
    <t>Prestación de Servicios Profesionales como Ingeniero Civil para apoyar a Infimanizales en las actividades de Coordinación y Supervisión General del proyecto línea 3 Cable Aéreo de Manizales</t>
  </si>
  <si>
    <t>Prestación de Servicios Profesionales como Ingeniera Civil para apoyar a Infimanizales en las actividades de Coordinación de las Obras Civiles del proyecto línea 3 Cable Aéreo de Manizales.</t>
  </si>
  <si>
    <t xml:space="preserve">Prestación de servicios profesionales como Ingeniero Civil para apoyar a Infimanizales en la planeación, estructuración, ejecución, y seguimiento de los proyectos que adelante el Instituto </t>
  </si>
  <si>
    <t xml:space="preserve">Prestación de servicios profesionales como Ingeniera Civil, para apoyar a Infimanizales en la elaboración de presupuestos, planeación, ejecución y supervisión de los proyectos que adelante el Instituto </t>
  </si>
  <si>
    <t xml:space="preserve">Prestación de servicios profesionales como Ingeniero Civil para la Estructuración de Proyectos bajo el esquema de Alianzas Publico - Privadas </t>
  </si>
  <si>
    <t>Prestación de servicios profesionales como Ingeniero Civil  especialista en estructuras para apoyar a Infimanziales en la planeación, estructuración, ejecución de los proyectos que adelante el instituto.</t>
  </si>
  <si>
    <t>Prestación de servicios profesionales como Ingeniero Civil  especialista en redes hidraulicas para apoyar a Infimanziales en la planeación, estructuración, ejecución de los proyectos que adelante el instituto.</t>
  </si>
  <si>
    <t>Prestación de servicios profesionales como Ingeniero Civil  especialista en redes eléctricas para apoyar a Infimanziales en la planeación, estructuración, ejecución de los proyectos que adelante el instituto.</t>
  </si>
  <si>
    <t>Prestación de servicios profesionales como Ingeniero Civil  especialista en Geotécnia para apoyar a Infimanziales en la planeación, estructuración, ejecución de los proyectos que adelante el instituto.</t>
  </si>
  <si>
    <t>80111600; 80161500</t>
  </si>
  <si>
    <t>Apoyo sistema integrado de gestión (MIPG y SGC)</t>
  </si>
  <si>
    <t>LUIS ERNESTO VARGAS</t>
  </si>
  <si>
    <t>Balance del gobierno corporativo</t>
  </si>
  <si>
    <t>CCE-17</t>
  </si>
  <si>
    <t>Auditoria externa SGC</t>
  </si>
  <si>
    <t>Calificación de riesgos ordinaria</t>
  </si>
  <si>
    <t>FELIPE AGUDELO</t>
  </si>
  <si>
    <t>riesgos@infimanizales.com</t>
  </si>
  <si>
    <t>81112001;80101510</t>
  </si>
  <si>
    <t>Servicio de recepción, procesamiento y administración de datos: Cifin</t>
  </si>
  <si>
    <t>Apoyo profesional en riesgos</t>
  </si>
  <si>
    <t xml:space="preserve">Apoyo profesional seguimiento a la gestión gerencia </t>
  </si>
  <si>
    <t>13</t>
  </si>
  <si>
    <t>Apoyo Técnico auxiliar comercial</t>
  </si>
  <si>
    <t>14</t>
  </si>
  <si>
    <t>Profesional comunicaciones</t>
  </si>
  <si>
    <t>NATALIA SUAREZ OLAVE</t>
  </si>
  <si>
    <t>3183622672</t>
  </si>
  <si>
    <t>nsuarez@infimanizales.com</t>
  </si>
  <si>
    <t>Apoyo a la gestión - videos</t>
  </si>
  <si>
    <t>Apoyo a la gestión - Diseñador gráfico</t>
  </si>
  <si>
    <t>Apoyo a la gestión - Fotografo</t>
  </si>
  <si>
    <t>Servicios de difusión, promoción y divulgación de información Agencia de Marketing</t>
  </si>
  <si>
    <t>Contratación de medios</t>
  </si>
  <si>
    <t>Gestión de eventos - logística - Streaming - Contratación periodistas individuales (Equipos de transmisión, sonido y pantallas)</t>
  </si>
  <si>
    <t>FORTALECIMIENTO DE LA IMAGEN INSTITUCIONAL EN EL MARCO DE LA PREFERIA Y FERIA DE MANIZALES 2025</t>
  </si>
  <si>
    <t>FORTALECIMIENTO DE LA IMAGEN INSTITUCIONAL EN EL MARCO DEL CUMPLEAÑOS DE MANIZALES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</si>
</sst>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2" borderId="0" applyNumberFormat="0" applyBorder="0" applyProtection="0">
      <alignment horizontal="center" vertical="center"/>
    </xf>
    <xf numFmtId="0" fontId="2" fillId="3" borderId="1" applyNumberFormat="0" applyProtection="0">
      <alignment horizontal="left" vertical="center" wrapText="1"/>
    </xf>
    <xf numFmtId="49" fontId="3" fillId="0" borderId="0" applyFill="0" applyBorder="0" applyProtection="0">
      <alignment horizontal="left" vertical="center"/>
    </xf>
    <xf numFmtId="3" fontId="3" fillId="0" borderId="0" applyFill="0" applyBorder="0" applyProtection="0">
      <alignment horizontal="right" vertical="center"/>
    </xf>
    <xf numFmtId="1" fontId="4" fillId="4" borderId="0" applyFill="0">
      <alignment horizontal="center" vertical="center"/>
    </xf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1" fontId="2" fillId="2" borderId="0" xfId="2" applyNumberFormat="1" applyProtection="1">
      <alignment horizontal="center" vertical="center"/>
      <protection locked="0"/>
    </xf>
    <xf numFmtId="1" fontId="1" fillId="0" borderId="0" xfId="1" applyNumberFormat="1" applyProtection="1">
      <protection locked="0"/>
    </xf>
    <xf numFmtId="0" fontId="2" fillId="2" borderId="0" xfId="2" applyAlignment="1" applyProtection="1">
      <alignment horizontal="center" vertical="center" wrapText="1"/>
    </xf>
    <xf numFmtId="1" fontId="2" fillId="2" borderId="0" xfId="2" applyNumberFormat="1" applyAlignment="1" applyProtection="1">
      <alignment horizontal="center" vertical="center" wrapText="1"/>
      <protection locked="0"/>
    </xf>
    <xf numFmtId="0" fontId="2" fillId="2" borderId="0" xfId="2" applyProtection="1">
      <alignment horizontal="center" vertical="center"/>
    </xf>
    <xf numFmtId="0" fontId="2" fillId="3" borderId="1" xfId="3" applyProtection="1">
      <alignment horizontal="left" vertical="center" wrapText="1"/>
    </xf>
    <xf numFmtId="0" fontId="1" fillId="0" borderId="0" xfId="1" applyProtection="1">
      <protection locked="0"/>
    </xf>
    <xf numFmtId="1" fontId="1" fillId="0" borderId="0" xfId="1" applyNumberFormat="1" applyProtection="1">
      <protection locked="0"/>
    </xf>
    <xf numFmtId="0" fontId="1" fillId="0" borderId="0" xfId="1" applyAlignment="1" applyProtection="1">
      <alignment horizontal="center"/>
      <protection locked="0"/>
    </xf>
    <xf numFmtId="49" fontId="3" fillId="0" borderId="0" xfId="4" applyFill="1" applyProtection="1">
      <alignment horizontal="left" vertical="center"/>
      <protection locked="0"/>
    </xf>
    <xf numFmtId="44" fontId="1" fillId="0" borderId="0" xfId="7" applyFill="1" applyProtection="1">
      <protection locked="0"/>
    </xf>
    <xf numFmtId="0" fontId="1" fillId="0" borderId="0" xfId="1" applyAlignment="1">
      <alignment horizontal="left"/>
    </xf>
    <xf numFmtId="0" fontId="6" fillId="0" borderId="0" xfId="8" applyFill="1"/>
    <xf numFmtId="0" fontId="1" fillId="0" borderId="0" xfId="1" applyAlignment="1" applyProtection="1">
      <alignment horizontal="left"/>
      <protection locked="0"/>
    </xf>
  </cellXfs>
  <cellStyles count="9">
    <cellStyle name="BodyStyle" xfId="4" xr:uid="{51B0B307-DDA5-4DAF-BB75-091E46818F25}"/>
    <cellStyle name="Currency" xfId="7" xr:uid="{630DDD41-3000-4CC8-9887-DDCBC3C56561}"/>
    <cellStyle name="HeaderStyle" xfId="2" xr:uid="{0B15AAFD-3327-43CD-BA78-331230BE0A54}"/>
    <cellStyle name="Hipervínculo" xfId="8" builtinId="8"/>
    <cellStyle name="MainTitle" xfId="3" xr:uid="{BB504290-9235-4CEC-852D-E13F8190EED1}"/>
    <cellStyle name="Nivel 7" xfId="6" xr:uid="{C05D7FCA-3D9B-4CEF-8735-659F0B48A889}"/>
    <cellStyle name="Normal" xfId="0" builtinId="0"/>
    <cellStyle name="Normal 2" xfId="1" xr:uid="{05E1CFA2-44BD-4E2D-B55C-38D1F5361FD1}"/>
    <cellStyle name="Numeric" xfId="5" xr:uid="{B763974C-2289-430A-BE1A-F9934D2E06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mejia@infimanizales.com" TargetMode="External"/><Relationship Id="rId13" Type="http://schemas.openxmlformats.org/officeDocument/2006/relationships/hyperlink" Target="mailto:mmejia@infimanizales.com" TargetMode="External"/><Relationship Id="rId18" Type="http://schemas.openxmlformats.org/officeDocument/2006/relationships/hyperlink" Target="mailto:lvargas@infimanizales.com" TargetMode="External"/><Relationship Id="rId26" Type="http://schemas.openxmlformats.org/officeDocument/2006/relationships/hyperlink" Target="mailto:lvargas@infimanizales.com" TargetMode="External"/><Relationship Id="rId3" Type="http://schemas.openxmlformats.org/officeDocument/2006/relationships/hyperlink" Target="mailto:mmejia@infimanizales.com" TargetMode="External"/><Relationship Id="rId21" Type="http://schemas.openxmlformats.org/officeDocument/2006/relationships/hyperlink" Target="mailto:riesgos@infimanizales.com" TargetMode="External"/><Relationship Id="rId7" Type="http://schemas.openxmlformats.org/officeDocument/2006/relationships/hyperlink" Target="mailto:mmejia@infimanizales.com" TargetMode="External"/><Relationship Id="rId12" Type="http://schemas.openxmlformats.org/officeDocument/2006/relationships/hyperlink" Target="mailto:mmejia@infimanizales.com" TargetMode="External"/><Relationship Id="rId17" Type="http://schemas.openxmlformats.org/officeDocument/2006/relationships/hyperlink" Target="mailto:lvargas@infimanizales.com" TargetMode="External"/><Relationship Id="rId25" Type="http://schemas.openxmlformats.org/officeDocument/2006/relationships/hyperlink" Target="mailto:nsuarez@infimanizales.com" TargetMode="External"/><Relationship Id="rId2" Type="http://schemas.openxmlformats.org/officeDocument/2006/relationships/hyperlink" Target="mailto:sgeneral@infimanizales.com" TargetMode="External"/><Relationship Id="rId16" Type="http://schemas.openxmlformats.org/officeDocument/2006/relationships/hyperlink" Target="mailto:talento.humano@infimanizales.com" TargetMode="External"/><Relationship Id="rId20" Type="http://schemas.openxmlformats.org/officeDocument/2006/relationships/hyperlink" Target="mailto:riesgos@infimanizales.com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sgeneral@infimanizales.com" TargetMode="External"/><Relationship Id="rId6" Type="http://schemas.openxmlformats.org/officeDocument/2006/relationships/hyperlink" Target="mailto:mmejia@infimanizales.com" TargetMode="External"/><Relationship Id="rId11" Type="http://schemas.openxmlformats.org/officeDocument/2006/relationships/hyperlink" Target="mailto:mmejia@infimanizales.com" TargetMode="External"/><Relationship Id="rId24" Type="http://schemas.openxmlformats.org/officeDocument/2006/relationships/hyperlink" Target="mailto:lvargas@infimanizales.com" TargetMode="External"/><Relationship Id="rId5" Type="http://schemas.openxmlformats.org/officeDocument/2006/relationships/hyperlink" Target="mailto:mmejia@infimanizales.com" TargetMode="External"/><Relationship Id="rId15" Type="http://schemas.openxmlformats.org/officeDocument/2006/relationships/hyperlink" Target="mailto:mmejia@infimanizales.com" TargetMode="External"/><Relationship Id="rId23" Type="http://schemas.openxmlformats.org/officeDocument/2006/relationships/hyperlink" Target="mailto:lvargas@infimanizales.com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mmejia@infimanizales.com" TargetMode="External"/><Relationship Id="rId19" Type="http://schemas.openxmlformats.org/officeDocument/2006/relationships/hyperlink" Target="mailto:lvargas@infimanizales.com" TargetMode="External"/><Relationship Id="rId4" Type="http://schemas.openxmlformats.org/officeDocument/2006/relationships/hyperlink" Target="mailto:mmejia@infimanizales.com" TargetMode="External"/><Relationship Id="rId9" Type="http://schemas.openxmlformats.org/officeDocument/2006/relationships/hyperlink" Target="mailto:mmejia@infimanizales.com" TargetMode="External"/><Relationship Id="rId14" Type="http://schemas.openxmlformats.org/officeDocument/2006/relationships/hyperlink" Target="mailto:mmejia@infimanizales.com" TargetMode="External"/><Relationship Id="rId22" Type="http://schemas.openxmlformats.org/officeDocument/2006/relationships/hyperlink" Target="mailto:riesgos@infimanizales.com" TargetMode="External"/><Relationship Id="rId27" Type="http://schemas.openxmlformats.org/officeDocument/2006/relationships/hyperlink" Target="mailto:nsuarez@infimaniz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D688-226D-4C17-AABF-33927980B16B}">
  <dimension ref="A1:T98"/>
  <sheetViews>
    <sheetView tabSelected="1" zoomScale="98" zoomScaleNormal="98" workbookViewId="0">
      <selection activeCell="B100" sqref="B100"/>
    </sheetView>
  </sheetViews>
  <sheetFormatPr baseColWidth="10" defaultColWidth="9.140625" defaultRowHeight="12.75" x14ac:dyDescent="0.2"/>
  <cols>
    <col min="1" max="1" width="28.5703125" style="2" customWidth="1"/>
    <col min="2" max="2" width="48.140625" style="2" customWidth="1"/>
    <col min="3" max="3" width="32.42578125" style="2" customWidth="1"/>
    <col min="4" max="4" width="31" style="2" customWidth="1"/>
    <col min="5" max="5" width="21.42578125" style="2" customWidth="1"/>
    <col min="6" max="6" width="37.140625" style="2" customWidth="1"/>
    <col min="7" max="7" width="23.5703125" style="2" customWidth="1"/>
    <col min="8" max="8" width="22" style="2" customWidth="1"/>
    <col min="9" max="9" width="23" style="4" customWidth="1"/>
    <col min="10" max="10" width="31.28515625" style="4" customWidth="1"/>
    <col min="11" max="11" width="27.28515625" style="2" customWidth="1"/>
    <col min="12" max="12" width="37" style="2" customWidth="1"/>
    <col min="13" max="13" width="28.85546875" style="2" customWidth="1"/>
    <col min="14" max="14" width="15.7109375" style="2" customWidth="1"/>
    <col min="15" max="15" width="30.140625" style="2" customWidth="1"/>
    <col min="16" max="16" width="22.140625" style="2" customWidth="1"/>
    <col min="17" max="17" width="26.85546875" style="2" customWidth="1"/>
    <col min="18" max="18" width="58.5703125" style="2" customWidth="1"/>
    <col min="19" max="19" width="45.140625" style="2" customWidth="1"/>
    <col min="20" max="20" width="9.140625" style="2" customWidth="1"/>
    <col min="21" max="16384" width="9.140625" style="1"/>
  </cols>
  <sheetData>
    <row r="1" spans="1:20" x14ac:dyDescent="0.2">
      <c r="A1" s="8" t="s">
        <v>19</v>
      </c>
      <c r="B1" s="9"/>
      <c r="C1" s="9"/>
      <c r="D1" s="9"/>
      <c r="E1" s="9"/>
      <c r="F1" s="9"/>
      <c r="G1" s="9"/>
      <c r="H1" s="9"/>
      <c r="I1" s="10"/>
      <c r="J1" s="10"/>
      <c r="K1" s="9"/>
      <c r="L1" s="9"/>
      <c r="M1" s="9"/>
      <c r="N1" s="9"/>
      <c r="O1" s="9"/>
      <c r="P1" s="9"/>
      <c r="Q1" s="9"/>
      <c r="R1" s="9"/>
      <c r="S1" s="9"/>
    </row>
    <row r="2" spans="1:20" x14ac:dyDescent="0.2">
      <c r="A2" s="9"/>
      <c r="B2" s="9"/>
      <c r="C2" s="9"/>
      <c r="D2" s="9"/>
      <c r="E2" s="9"/>
      <c r="F2" s="9"/>
      <c r="G2" s="9"/>
      <c r="H2" s="9"/>
      <c r="I2" s="10"/>
      <c r="J2" s="10"/>
      <c r="K2" s="9"/>
      <c r="L2" s="9"/>
      <c r="M2" s="9"/>
      <c r="N2" s="9"/>
      <c r="O2" s="9"/>
      <c r="P2" s="9"/>
      <c r="Q2" s="9"/>
      <c r="R2" s="9"/>
      <c r="S2" s="9"/>
    </row>
    <row r="3" spans="1:20" x14ac:dyDescent="0.2">
      <c r="A3" s="9"/>
      <c r="B3" s="9"/>
      <c r="C3" s="9"/>
      <c r="D3" s="9"/>
      <c r="E3" s="9"/>
      <c r="F3" s="9"/>
      <c r="G3" s="9"/>
      <c r="H3" s="9"/>
      <c r="I3" s="10"/>
      <c r="J3" s="10"/>
      <c r="K3" s="9"/>
      <c r="L3" s="9"/>
      <c r="M3" s="9"/>
      <c r="N3" s="9"/>
      <c r="O3" s="9"/>
      <c r="P3" s="9"/>
      <c r="Q3" s="9"/>
      <c r="R3" s="9"/>
      <c r="S3" s="9"/>
    </row>
    <row r="4" spans="1:20" ht="63.75" x14ac:dyDescent="0.2">
      <c r="A4" s="5" t="s">
        <v>18</v>
      </c>
      <c r="B4" s="7" t="s">
        <v>17</v>
      </c>
      <c r="C4" s="5" t="s">
        <v>16</v>
      </c>
      <c r="D4" s="5" t="s">
        <v>15</v>
      </c>
      <c r="E4" s="5" t="s">
        <v>14</v>
      </c>
      <c r="F4" s="5" t="s">
        <v>13</v>
      </c>
      <c r="G4" s="5" t="s">
        <v>12</v>
      </c>
      <c r="H4" s="5" t="s">
        <v>11</v>
      </c>
      <c r="I4" s="3" t="s">
        <v>10</v>
      </c>
      <c r="J4" s="6" t="s">
        <v>9</v>
      </c>
      <c r="K4" s="5" t="s">
        <v>8</v>
      </c>
      <c r="L4" s="5" t="s">
        <v>7</v>
      </c>
      <c r="M4" s="5" t="s">
        <v>6</v>
      </c>
      <c r="N4" s="5" t="s">
        <v>5</v>
      </c>
      <c r="O4" s="5" t="s">
        <v>4</v>
      </c>
      <c r="P4" s="5" t="s">
        <v>3</v>
      </c>
      <c r="Q4" s="5" t="s">
        <v>2</v>
      </c>
      <c r="R4" s="5" t="s">
        <v>1</v>
      </c>
      <c r="S4" s="5" t="s">
        <v>0</v>
      </c>
    </row>
    <row r="5" spans="1:20" ht="15" x14ac:dyDescent="0.25">
      <c r="A5" s="11" t="s">
        <v>35</v>
      </c>
      <c r="B5" s="1" t="s">
        <v>36</v>
      </c>
      <c r="C5" s="12" t="s">
        <v>25</v>
      </c>
      <c r="D5" s="12" t="s">
        <v>33</v>
      </c>
      <c r="E5" s="12" t="s">
        <v>37</v>
      </c>
      <c r="F5" s="12">
        <v>1</v>
      </c>
      <c r="G5" s="1" t="s">
        <v>20</v>
      </c>
      <c r="H5" s="12">
        <v>0</v>
      </c>
      <c r="I5" s="13">
        <v>54900000</v>
      </c>
      <c r="J5" s="13">
        <v>54900000</v>
      </c>
      <c r="K5" s="14">
        <v>0</v>
      </c>
      <c r="L5" s="12">
        <v>0</v>
      </c>
      <c r="M5" s="1"/>
      <c r="N5" s="1"/>
      <c r="O5" s="1" t="s">
        <v>34</v>
      </c>
      <c r="P5" s="12">
        <v>3176493309</v>
      </c>
      <c r="Q5" s="15" t="s">
        <v>32</v>
      </c>
      <c r="R5" s="14">
        <v>0</v>
      </c>
      <c r="S5" s="14">
        <v>0</v>
      </c>
      <c r="T5" s="1"/>
    </row>
    <row r="6" spans="1:20" ht="15" x14ac:dyDescent="0.25">
      <c r="A6" s="11" t="s">
        <v>31</v>
      </c>
      <c r="B6" s="1" t="s">
        <v>40</v>
      </c>
      <c r="C6" s="12" t="s">
        <v>25</v>
      </c>
      <c r="D6" s="12" t="s">
        <v>25</v>
      </c>
      <c r="E6" s="12" t="s">
        <v>38</v>
      </c>
      <c r="F6" s="12" t="s">
        <v>25</v>
      </c>
      <c r="G6" s="1" t="s">
        <v>23</v>
      </c>
      <c r="H6" s="12" t="s">
        <v>24</v>
      </c>
      <c r="I6" s="13">
        <f>5355000*3</f>
        <v>16065000</v>
      </c>
      <c r="J6" s="13">
        <f>5355000*3</f>
        <v>16065000</v>
      </c>
      <c r="K6" s="14">
        <v>0</v>
      </c>
      <c r="L6" s="12">
        <v>0</v>
      </c>
      <c r="M6" s="1"/>
      <c r="N6" s="1"/>
      <c r="O6" s="1" t="s">
        <v>41</v>
      </c>
      <c r="P6" s="12">
        <v>3214627750</v>
      </c>
      <c r="Q6" s="15" t="s">
        <v>42</v>
      </c>
      <c r="R6" s="14">
        <v>0</v>
      </c>
      <c r="S6" s="14">
        <v>0</v>
      </c>
      <c r="T6" s="1"/>
    </row>
    <row r="7" spans="1:20" ht="15" x14ac:dyDescent="0.25">
      <c r="A7" s="11">
        <v>93151600</v>
      </c>
      <c r="B7" s="1" t="s">
        <v>43</v>
      </c>
      <c r="C7" s="12" t="s">
        <v>44</v>
      </c>
      <c r="D7" s="12" t="s">
        <v>44</v>
      </c>
      <c r="E7" s="12" t="s">
        <v>25</v>
      </c>
      <c r="F7" s="12" t="s">
        <v>25</v>
      </c>
      <c r="G7" s="1" t="s">
        <v>23</v>
      </c>
      <c r="H7" s="12" t="s">
        <v>24</v>
      </c>
      <c r="I7" s="13">
        <v>21960000</v>
      </c>
      <c r="J7" s="13">
        <v>21960000</v>
      </c>
      <c r="K7" s="14">
        <v>0</v>
      </c>
      <c r="L7" s="12">
        <v>0</v>
      </c>
      <c r="M7" s="1"/>
      <c r="N7" s="1"/>
      <c r="O7" s="1" t="s">
        <v>41</v>
      </c>
      <c r="P7" s="12">
        <v>3214627750</v>
      </c>
      <c r="Q7" s="15" t="s">
        <v>42</v>
      </c>
      <c r="R7" s="14">
        <v>0</v>
      </c>
      <c r="S7" s="14">
        <v>0</v>
      </c>
      <c r="T7" s="1"/>
    </row>
    <row r="8" spans="1:20" ht="15" x14ac:dyDescent="0.25">
      <c r="A8" s="11">
        <v>78111502</v>
      </c>
      <c r="B8" s="1" t="s">
        <v>45</v>
      </c>
      <c r="C8" s="12" t="s">
        <v>25</v>
      </c>
      <c r="D8" s="12" t="s">
        <v>25</v>
      </c>
      <c r="E8" s="12" t="s">
        <v>46</v>
      </c>
      <c r="F8" s="12" t="s">
        <v>25</v>
      </c>
      <c r="G8" s="1" t="s">
        <v>20</v>
      </c>
      <c r="H8" s="12" t="s">
        <v>24</v>
      </c>
      <c r="I8" s="13">
        <v>54900000</v>
      </c>
      <c r="J8" s="13">
        <v>54900000</v>
      </c>
      <c r="K8" s="14">
        <v>0</v>
      </c>
      <c r="L8" s="12">
        <v>0</v>
      </c>
      <c r="M8" s="1"/>
      <c r="N8" s="1"/>
      <c r="O8" s="1" t="s">
        <v>41</v>
      </c>
      <c r="P8" s="12">
        <v>3214627750</v>
      </c>
      <c r="Q8" s="15" t="s">
        <v>42</v>
      </c>
      <c r="R8" s="14">
        <v>0</v>
      </c>
      <c r="S8" s="14">
        <v>0</v>
      </c>
      <c r="T8" s="1"/>
    </row>
    <row r="9" spans="1:20" ht="15" x14ac:dyDescent="0.25">
      <c r="A9" s="11">
        <v>80111600</v>
      </c>
      <c r="B9" s="1" t="s">
        <v>47</v>
      </c>
      <c r="C9" s="12" t="s">
        <v>25</v>
      </c>
      <c r="D9" s="12" t="s">
        <v>25</v>
      </c>
      <c r="E9" s="12" t="s">
        <v>44</v>
      </c>
      <c r="F9" s="12" t="s">
        <v>25</v>
      </c>
      <c r="G9" s="1" t="s">
        <v>23</v>
      </c>
      <c r="H9" s="12" t="s">
        <v>24</v>
      </c>
      <c r="I9" s="13">
        <v>49500000</v>
      </c>
      <c r="J9" s="13">
        <f>+I9</f>
        <v>49500000</v>
      </c>
      <c r="K9" s="14">
        <v>0</v>
      </c>
      <c r="L9" s="12">
        <v>0</v>
      </c>
      <c r="M9" s="1"/>
      <c r="N9" s="1"/>
      <c r="O9" s="1" t="s">
        <v>41</v>
      </c>
      <c r="P9" s="12">
        <v>3214627750</v>
      </c>
      <c r="Q9" s="15" t="s">
        <v>42</v>
      </c>
      <c r="R9" s="14">
        <v>0</v>
      </c>
      <c r="S9" s="14">
        <v>0</v>
      </c>
      <c r="T9" s="1"/>
    </row>
    <row r="10" spans="1:20" ht="15" x14ac:dyDescent="0.25">
      <c r="A10" s="11" t="s">
        <v>48</v>
      </c>
      <c r="B10" s="1" t="s">
        <v>49</v>
      </c>
      <c r="C10" s="12" t="s">
        <v>25</v>
      </c>
      <c r="D10" s="12" t="s">
        <v>25</v>
      </c>
      <c r="E10" s="12" t="s">
        <v>44</v>
      </c>
      <c r="F10" s="12" t="s">
        <v>25</v>
      </c>
      <c r="G10" s="1" t="s">
        <v>23</v>
      </c>
      <c r="H10" s="12" t="s">
        <v>24</v>
      </c>
      <c r="I10" s="13">
        <v>49500000</v>
      </c>
      <c r="J10" s="13">
        <f>+I10</f>
        <v>49500000</v>
      </c>
      <c r="K10" s="14">
        <v>0</v>
      </c>
      <c r="L10" s="12">
        <v>0</v>
      </c>
      <c r="M10" s="1"/>
      <c r="N10" s="1"/>
      <c r="O10" s="1" t="s">
        <v>41</v>
      </c>
      <c r="P10" s="12">
        <v>3214627750</v>
      </c>
      <c r="Q10" s="15" t="s">
        <v>42</v>
      </c>
      <c r="R10" s="14">
        <v>0</v>
      </c>
      <c r="S10" s="14">
        <v>0</v>
      </c>
      <c r="T10" s="1"/>
    </row>
    <row r="11" spans="1:20" ht="15" x14ac:dyDescent="0.25">
      <c r="A11" s="11">
        <v>14000000</v>
      </c>
      <c r="B11" s="1" t="s">
        <v>50</v>
      </c>
      <c r="C11" s="12" t="s">
        <v>39</v>
      </c>
      <c r="D11" s="12" t="s">
        <v>39</v>
      </c>
      <c r="E11" s="12" t="s">
        <v>39</v>
      </c>
      <c r="F11" s="12" t="s">
        <v>39</v>
      </c>
      <c r="G11" s="1" t="s">
        <v>23</v>
      </c>
      <c r="H11" s="12" t="s">
        <v>24</v>
      </c>
      <c r="I11" s="13">
        <v>19333584</v>
      </c>
      <c r="J11" s="13">
        <v>19333584</v>
      </c>
      <c r="K11" s="14">
        <v>0</v>
      </c>
      <c r="L11" s="12" t="s">
        <v>24</v>
      </c>
      <c r="M11" s="1"/>
      <c r="N11" s="1"/>
      <c r="O11" s="1" t="s">
        <v>41</v>
      </c>
      <c r="P11" s="12">
        <v>3214627750</v>
      </c>
      <c r="Q11" s="15" t="s">
        <v>42</v>
      </c>
      <c r="R11" s="14">
        <v>0</v>
      </c>
      <c r="S11" s="14">
        <v>0</v>
      </c>
      <c r="T11" s="1"/>
    </row>
    <row r="12" spans="1:20" ht="15" x14ac:dyDescent="0.25">
      <c r="A12" s="11">
        <v>78181701</v>
      </c>
      <c r="B12" s="1" t="s">
        <v>51</v>
      </c>
      <c r="C12" s="12" t="s">
        <v>25</v>
      </c>
      <c r="D12" s="12" t="s">
        <v>25</v>
      </c>
      <c r="E12" s="12" t="s">
        <v>46</v>
      </c>
      <c r="F12" s="12">
        <v>1</v>
      </c>
      <c r="G12" s="1" t="s">
        <v>23</v>
      </c>
      <c r="H12" s="12" t="s">
        <v>24</v>
      </c>
      <c r="I12" s="13">
        <v>11858400</v>
      </c>
      <c r="J12" s="13">
        <v>11858400</v>
      </c>
      <c r="K12" s="14">
        <v>0</v>
      </c>
      <c r="L12" s="12" t="s">
        <v>24</v>
      </c>
      <c r="M12" s="1"/>
      <c r="N12" s="1"/>
      <c r="O12" s="1" t="s">
        <v>41</v>
      </c>
      <c r="P12" s="12">
        <v>3214627750</v>
      </c>
      <c r="Q12" s="15" t="s">
        <v>42</v>
      </c>
      <c r="R12" s="14">
        <v>0</v>
      </c>
      <c r="S12" s="14">
        <v>0</v>
      </c>
      <c r="T12" s="1"/>
    </row>
    <row r="13" spans="1:20" ht="13.9" customHeight="1" x14ac:dyDescent="0.25">
      <c r="A13" s="11" t="s">
        <v>52</v>
      </c>
      <c r="B13" s="1" t="s">
        <v>53</v>
      </c>
      <c r="C13" s="12" t="s">
        <v>38</v>
      </c>
      <c r="D13" s="12" t="s">
        <v>38</v>
      </c>
      <c r="E13" s="12" t="s">
        <v>54</v>
      </c>
      <c r="F13" s="12">
        <v>1</v>
      </c>
      <c r="G13" s="1" t="s">
        <v>23</v>
      </c>
      <c r="H13" s="12" t="s">
        <v>24</v>
      </c>
      <c r="I13" s="13">
        <v>6960090</v>
      </c>
      <c r="J13" s="13">
        <v>6960090</v>
      </c>
      <c r="K13" s="14">
        <v>0</v>
      </c>
      <c r="L13" s="1" t="s">
        <v>24</v>
      </c>
      <c r="M13" s="1"/>
      <c r="N13" s="1"/>
      <c r="O13" s="1" t="s">
        <v>41</v>
      </c>
      <c r="P13" s="12">
        <v>3214627750</v>
      </c>
      <c r="Q13" s="15" t="s">
        <v>42</v>
      </c>
      <c r="R13" s="14">
        <v>0</v>
      </c>
      <c r="S13" s="14">
        <v>0</v>
      </c>
      <c r="T13" s="1"/>
    </row>
    <row r="14" spans="1:20" ht="18.75" customHeight="1" x14ac:dyDescent="0.25">
      <c r="A14" s="11" t="s">
        <v>31</v>
      </c>
      <c r="B14" s="1" t="s">
        <v>55</v>
      </c>
      <c r="C14" s="12" t="s">
        <v>38</v>
      </c>
      <c r="D14" s="12" t="s">
        <v>38</v>
      </c>
      <c r="E14" s="12" t="s">
        <v>54</v>
      </c>
      <c r="F14" s="12" t="s">
        <v>38</v>
      </c>
      <c r="G14" s="1" t="s">
        <v>23</v>
      </c>
      <c r="H14" s="12" t="s">
        <v>24</v>
      </c>
      <c r="I14" s="13">
        <f>6000000*9</f>
        <v>54000000</v>
      </c>
      <c r="J14" s="13">
        <v>54000000</v>
      </c>
      <c r="K14" s="14">
        <v>0</v>
      </c>
      <c r="L14" s="1">
        <v>0</v>
      </c>
      <c r="M14" s="1"/>
      <c r="N14" s="1"/>
      <c r="O14" s="1" t="s">
        <v>41</v>
      </c>
      <c r="P14" s="12">
        <v>3214627750</v>
      </c>
      <c r="Q14" s="15" t="s">
        <v>42</v>
      </c>
      <c r="R14" s="14">
        <v>0</v>
      </c>
      <c r="S14" s="14">
        <v>0</v>
      </c>
      <c r="T14" s="1"/>
    </row>
    <row r="15" spans="1:20" ht="15" x14ac:dyDescent="0.25">
      <c r="A15" s="11" t="s">
        <v>66</v>
      </c>
      <c r="B15" s="1" t="s">
        <v>63</v>
      </c>
      <c r="C15" s="12">
        <v>2</v>
      </c>
      <c r="D15" s="12">
        <v>2</v>
      </c>
      <c r="E15" s="12">
        <v>10</v>
      </c>
      <c r="F15" s="12">
        <v>1</v>
      </c>
      <c r="G15" s="2" t="s">
        <v>23</v>
      </c>
      <c r="H15" s="12">
        <v>0</v>
      </c>
      <c r="I15" s="13">
        <v>188000000</v>
      </c>
      <c r="J15" s="13">
        <v>188000000</v>
      </c>
      <c r="K15" s="16">
        <v>0</v>
      </c>
      <c r="L15" s="2">
        <v>0</v>
      </c>
      <c r="O15" s="1" t="s">
        <v>69</v>
      </c>
      <c r="P15" s="12">
        <v>3103749878</v>
      </c>
      <c r="Q15" s="15" t="s">
        <v>70</v>
      </c>
      <c r="R15" s="16">
        <v>0</v>
      </c>
      <c r="S15" s="14">
        <v>0</v>
      </c>
      <c r="T15" s="1"/>
    </row>
    <row r="16" spans="1:20" ht="15" x14ac:dyDescent="0.25">
      <c r="A16" s="11" t="s">
        <v>65</v>
      </c>
      <c r="B16" s="1" t="s">
        <v>56</v>
      </c>
      <c r="C16" s="12">
        <v>3</v>
      </c>
      <c r="D16" s="12">
        <v>3</v>
      </c>
      <c r="E16" s="12">
        <v>9</v>
      </c>
      <c r="F16" s="12">
        <v>1</v>
      </c>
      <c r="G16" s="2" t="s">
        <v>23</v>
      </c>
      <c r="H16" s="12">
        <v>0</v>
      </c>
      <c r="I16" s="13">
        <v>150000000</v>
      </c>
      <c r="J16" s="13">
        <v>150000000</v>
      </c>
      <c r="K16" s="16">
        <v>0</v>
      </c>
      <c r="L16" s="2">
        <v>0</v>
      </c>
      <c r="O16" s="1" t="s">
        <v>69</v>
      </c>
      <c r="P16" s="12">
        <v>3103749878</v>
      </c>
      <c r="Q16" s="15" t="s">
        <v>70</v>
      </c>
      <c r="R16" s="16">
        <v>0</v>
      </c>
      <c r="S16" s="14">
        <v>0</v>
      </c>
      <c r="T16" s="1"/>
    </row>
    <row r="17" spans="1:20" ht="15" x14ac:dyDescent="0.25">
      <c r="A17" s="11">
        <v>78102203</v>
      </c>
      <c r="B17" s="1" t="s">
        <v>57</v>
      </c>
      <c r="C17" s="12">
        <v>1</v>
      </c>
      <c r="D17" s="12">
        <v>1</v>
      </c>
      <c r="E17" s="12">
        <v>11</v>
      </c>
      <c r="F17" s="12">
        <v>1</v>
      </c>
      <c r="G17" s="2" t="s">
        <v>23</v>
      </c>
      <c r="H17" s="12">
        <v>0</v>
      </c>
      <c r="I17" s="13">
        <v>6000000</v>
      </c>
      <c r="J17" s="13">
        <v>6000000</v>
      </c>
      <c r="K17" s="16">
        <v>0</v>
      </c>
      <c r="L17" s="2">
        <v>0</v>
      </c>
      <c r="O17" s="1" t="s">
        <v>69</v>
      </c>
      <c r="P17" s="12">
        <v>3103749878</v>
      </c>
      <c r="Q17" s="15" t="s">
        <v>70</v>
      </c>
      <c r="R17" s="16">
        <v>0</v>
      </c>
      <c r="S17" s="14">
        <v>0</v>
      </c>
      <c r="T17" s="1"/>
    </row>
    <row r="18" spans="1:20" ht="15" x14ac:dyDescent="0.25">
      <c r="A18" s="11">
        <v>80111600</v>
      </c>
      <c r="B18" s="1" t="s">
        <v>58</v>
      </c>
      <c r="C18" s="12">
        <v>1</v>
      </c>
      <c r="D18" s="12">
        <v>1</v>
      </c>
      <c r="E18" s="12">
        <v>11</v>
      </c>
      <c r="F18" s="12">
        <v>1</v>
      </c>
      <c r="G18" s="2" t="s">
        <v>23</v>
      </c>
      <c r="H18" s="12">
        <v>0</v>
      </c>
      <c r="I18" s="13">
        <v>32000000</v>
      </c>
      <c r="J18" s="13">
        <v>32000000</v>
      </c>
      <c r="K18" s="16">
        <v>0</v>
      </c>
      <c r="L18" s="2">
        <v>0</v>
      </c>
      <c r="O18" s="1" t="s">
        <v>69</v>
      </c>
      <c r="P18" s="12">
        <v>3103749878</v>
      </c>
      <c r="Q18" s="15" t="s">
        <v>70</v>
      </c>
      <c r="R18" s="16">
        <v>0</v>
      </c>
      <c r="S18" s="14">
        <v>0</v>
      </c>
      <c r="T18" s="1"/>
    </row>
    <row r="19" spans="1:20" ht="15" x14ac:dyDescent="0.25">
      <c r="A19" s="11">
        <v>80111600</v>
      </c>
      <c r="B19" s="1" t="s">
        <v>59</v>
      </c>
      <c r="C19" s="12">
        <v>2</v>
      </c>
      <c r="D19" s="12">
        <v>2</v>
      </c>
      <c r="E19" s="12">
        <v>10</v>
      </c>
      <c r="F19" s="12">
        <v>1</v>
      </c>
      <c r="G19" s="2" t="s">
        <v>23</v>
      </c>
      <c r="H19" s="12">
        <v>0</v>
      </c>
      <c r="I19" s="13">
        <v>15600000</v>
      </c>
      <c r="J19" s="13">
        <v>15600000</v>
      </c>
      <c r="K19" s="16">
        <v>0</v>
      </c>
      <c r="L19" s="2">
        <v>0</v>
      </c>
      <c r="O19" s="1" t="s">
        <v>69</v>
      </c>
      <c r="P19" s="12">
        <v>3103749878</v>
      </c>
      <c r="Q19" s="15" t="s">
        <v>70</v>
      </c>
      <c r="R19" s="16">
        <v>0</v>
      </c>
      <c r="S19" s="14">
        <v>0</v>
      </c>
      <c r="T19" s="1"/>
    </row>
    <row r="20" spans="1:20" ht="15" x14ac:dyDescent="0.25">
      <c r="A20" s="11" t="s">
        <v>64</v>
      </c>
      <c r="B20" s="1" t="s">
        <v>60</v>
      </c>
      <c r="C20" s="12">
        <v>4</v>
      </c>
      <c r="D20" s="12">
        <v>4</v>
      </c>
      <c r="E20" s="12">
        <v>12</v>
      </c>
      <c r="F20" s="12">
        <v>1</v>
      </c>
      <c r="G20" s="2" t="s">
        <v>23</v>
      </c>
      <c r="H20" s="12">
        <v>0</v>
      </c>
      <c r="I20" s="13">
        <v>15650616.960000001</v>
      </c>
      <c r="J20" s="13">
        <v>15650616.960000001</v>
      </c>
      <c r="K20" s="16">
        <v>0</v>
      </c>
      <c r="L20" s="2">
        <v>0</v>
      </c>
      <c r="O20" s="1" t="s">
        <v>69</v>
      </c>
      <c r="P20" s="12">
        <v>3103749878</v>
      </c>
      <c r="Q20" s="15" t="s">
        <v>70</v>
      </c>
      <c r="R20" s="16">
        <v>0</v>
      </c>
      <c r="S20" s="14">
        <v>0</v>
      </c>
      <c r="T20" s="1"/>
    </row>
    <row r="21" spans="1:20" ht="15" x14ac:dyDescent="0.25">
      <c r="A21" s="11">
        <v>78102203</v>
      </c>
      <c r="B21" s="1" t="s">
        <v>61</v>
      </c>
      <c r="C21" s="12">
        <v>2</v>
      </c>
      <c r="D21" s="12">
        <v>2</v>
      </c>
      <c r="E21" s="12">
        <v>12</v>
      </c>
      <c r="F21" s="12">
        <v>1</v>
      </c>
      <c r="G21" s="2" t="s">
        <v>23</v>
      </c>
      <c r="H21" s="12">
        <v>0</v>
      </c>
      <c r="I21" s="13">
        <v>5151200</v>
      </c>
      <c r="J21" s="13">
        <v>5151200</v>
      </c>
      <c r="K21" s="16">
        <v>0</v>
      </c>
      <c r="L21" s="2">
        <v>0</v>
      </c>
      <c r="O21" s="1" t="s">
        <v>69</v>
      </c>
      <c r="P21" s="12">
        <v>3103749878</v>
      </c>
      <c r="Q21" s="15" t="s">
        <v>70</v>
      </c>
      <c r="R21" s="16">
        <v>0</v>
      </c>
      <c r="S21" s="14">
        <v>0</v>
      </c>
      <c r="T21" s="1"/>
    </row>
    <row r="22" spans="1:20" ht="15" x14ac:dyDescent="0.25">
      <c r="A22" s="11">
        <v>80111600</v>
      </c>
      <c r="B22" s="2" t="s">
        <v>62</v>
      </c>
      <c r="C22" s="12">
        <v>1</v>
      </c>
      <c r="D22" s="12">
        <v>1</v>
      </c>
      <c r="E22" s="12">
        <v>11</v>
      </c>
      <c r="F22" s="12">
        <v>1</v>
      </c>
      <c r="G22" s="2" t="s">
        <v>23</v>
      </c>
      <c r="H22" s="12">
        <v>0</v>
      </c>
      <c r="I22" s="13">
        <v>200000000</v>
      </c>
      <c r="J22" s="13">
        <v>200000000</v>
      </c>
      <c r="K22" s="16">
        <v>0</v>
      </c>
      <c r="L22" s="2">
        <v>0</v>
      </c>
      <c r="O22" s="1" t="s">
        <v>69</v>
      </c>
      <c r="P22" s="12">
        <v>3103749878</v>
      </c>
      <c r="Q22" s="15" t="s">
        <v>70</v>
      </c>
      <c r="R22" s="16">
        <v>0</v>
      </c>
      <c r="S22" s="14">
        <v>0</v>
      </c>
      <c r="T22" s="1"/>
    </row>
    <row r="23" spans="1:20" ht="15" x14ac:dyDescent="0.25">
      <c r="A23" s="11" t="s">
        <v>71</v>
      </c>
      <c r="B23" s="2" t="s">
        <v>72</v>
      </c>
      <c r="C23" s="12">
        <v>1</v>
      </c>
      <c r="D23" s="12">
        <v>1</v>
      </c>
      <c r="E23" s="12">
        <v>12</v>
      </c>
      <c r="F23" s="12">
        <v>1</v>
      </c>
      <c r="G23" s="2" t="s">
        <v>23</v>
      </c>
      <c r="H23" s="12">
        <v>0</v>
      </c>
      <c r="I23" s="13">
        <v>380000000</v>
      </c>
      <c r="J23" s="13">
        <v>380000000</v>
      </c>
      <c r="K23" s="16">
        <v>0</v>
      </c>
      <c r="L23" s="2">
        <v>0</v>
      </c>
      <c r="N23" s="2" t="s">
        <v>26</v>
      </c>
      <c r="O23" s="1" t="s">
        <v>73</v>
      </c>
      <c r="P23" s="12" t="s">
        <v>74</v>
      </c>
      <c r="Q23" s="15" t="s">
        <v>75</v>
      </c>
      <c r="R23" s="16">
        <v>0</v>
      </c>
      <c r="S23" s="14">
        <v>0</v>
      </c>
      <c r="T23" s="1"/>
    </row>
    <row r="24" spans="1:20" ht="15" x14ac:dyDescent="0.25">
      <c r="A24" s="11" t="s">
        <v>76</v>
      </c>
      <c r="B24" s="1" t="s">
        <v>77</v>
      </c>
      <c r="C24" s="12">
        <v>1</v>
      </c>
      <c r="D24" s="12">
        <v>1</v>
      </c>
      <c r="E24" s="12">
        <v>12</v>
      </c>
      <c r="F24" s="12">
        <v>1</v>
      </c>
      <c r="G24" s="1" t="s">
        <v>23</v>
      </c>
      <c r="H24" s="12">
        <v>0</v>
      </c>
      <c r="I24" s="13">
        <v>274944912</v>
      </c>
      <c r="J24" s="13">
        <v>274944912</v>
      </c>
      <c r="K24" s="14">
        <v>0</v>
      </c>
      <c r="L24" s="12">
        <v>0</v>
      </c>
      <c r="M24" s="1"/>
      <c r="N24" s="1" t="s">
        <v>26</v>
      </c>
      <c r="O24" s="1" t="s">
        <v>73</v>
      </c>
      <c r="P24" s="12" t="s">
        <v>74</v>
      </c>
      <c r="Q24" s="15" t="s">
        <v>75</v>
      </c>
      <c r="R24" s="14">
        <v>0</v>
      </c>
      <c r="S24" s="14">
        <v>0</v>
      </c>
      <c r="T24" s="1"/>
    </row>
    <row r="25" spans="1:20" ht="15" x14ac:dyDescent="0.25">
      <c r="A25" s="11" t="s">
        <v>78</v>
      </c>
      <c r="B25" s="1" t="s">
        <v>79</v>
      </c>
      <c r="C25" s="12">
        <v>1</v>
      </c>
      <c r="D25" s="12">
        <v>1</v>
      </c>
      <c r="E25" s="12">
        <v>12</v>
      </c>
      <c r="F25" s="12">
        <v>1</v>
      </c>
      <c r="G25" s="1" t="s">
        <v>23</v>
      </c>
      <c r="H25" s="12">
        <v>0</v>
      </c>
      <c r="I25" s="13">
        <v>6631920</v>
      </c>
      <c r="J25" s="13">
        <v>6631920</v>
      </c>
      <c r="K25" s="14">
        <v>0</v>
      </c>
      <c r="L25" s="12">
        <v>0</v>
      </c>
      <c r="M25" s="1"/>
      <c r="N25" s="1" t="s">
        <v>26</v>
      </c>
      <c r="O25" s="1" t="s">
        <v>73</v>
      </c>
      <c r="P25" s="12" t="s">
        <v>74</v>
      </c>
      <c r="Q25" s="15" t="s">
        <v>75</v>
      </c>
      <c r="R25" s="14">
        <v>0</v>
      </c>
      <c r="S25" s="14">
        <v>0</v>
      </c>
      <c r="T25" s="1"/>
    </row>
    <row r="26" spans="1:20" ht="15" x14ac:dyDescent="0.25">
      <c r="A26" s="11" t="s">
        <v>80</v>
      </c>
      <c r="B26" s="1" t="s">
        <v>81</v>
      </c>
      <c r="C26" s="12">
        <v>1</v>
      </c>
      <c r="D26" s="12">
        <v>1</v>
      </c>
      <c r="E26" s="12">
        <v>12</v>
      </c>
      <c r="F26" s="12">
        <v>1</v>
      </c>
      <c r="G26" s="1" t="s">
        <v>23</v>
      </c>
      <c r="H26" s="12">
        <v>0</v>
      </c>
      <c r="I26" s="13">
        <v>36833225</v>
      </c>
      <c r="J26" s="13">
        <v>36833225</v>
      </c>
      <c r="K26" s="14">
        <v>0</v>
      </c>
      <c r="L26" s="12">
        <v>0</v>
      </c>
      <c r="M26" s="1"/>
      <c r="N26" s="1" t="s">
        <v>26</v>
      </c>
      <c r="O26" s="1" t="s">
        <v>73</v>
      </c>
      <c r="P26" s="12" t="s">
        <v>74</v>
      </c>
      <c r="Q26" s="15" t="s">
        <v>75</v>
      </c>
      <c r="R26" s="14">
        <v>0</v>
      </c>
      <c r="S26" s="14">
        <v>0</v>
      </c>
      <c r="T26" s="1"/>
    </row>
    <row r="27" spans="1:20" ht="15" x14ac:dyDescent="0.25">
      <c r="A27" s="11" t="s">
        <v>82</v>
      </c>
      <c r="B27" s="1" t="s">
        <v>83</v>
      </c>
      <c r="C27" s="12">
        <v>1</v>
      </c>
      <c r="D27" s="12">
        <v>1</v>
      </c>
      <c r="E27" s="12">
        <v>12</v>
      </c>
      <c r="F27" s="12">
        <v>1</v>
      </c>
      <c r="G27" s="1" t="s">
        <v>23</v>
      </c>
      <c r="H27" s="12">
        <v>0</v>
      </c>
      <c r="I27" s="13">
        <v>17054611</v>
      </c>
      <c r="J27" s="13">
        <v>17054611</v>
      </c>
      <c r="K27" s="14">
        <v>0</v>
      </c>
      <c r="L27" s="12">
        <v>0</v>
      </c>
      <c r="M27" s="1"/>
      <c r="N27" s="1" t="s">
        <v>26</v>
      </c>
      <c r="O27" s="1" t="s">
        <v>73</v>
      </c>
      <c r="P27" s="12" t="s">
        <v>74</v>
      </c>
      <c r="Q27" s="15" t="s">
        <v>75</v>
      </c>
      <c r="R27" s="14">
        <v>0</v>
      </c>
      <c r="S27" s="14">
        <v>0</v>
      </c>
      <c r="T27" s="1"/>
    </row>
    <row r="28" spans="1:20" ht="15" x14ac:dyDescent="0.25">
      <c r="A28" s="11" t="s">
        <v>84</v>
      </c>
      <c r="B28" s="1" t="s">
        <v>85</v>
      </c>
      <c r="C28" s="12">
        <v>1</v>
      </c>
      <c r="D28" s="12">
        <v>1</v>
      </c>
      <c r="E28" s="12">
        <v>2</v>
      </c>
      <c r="F28" s="12">
        <v>1</v>
      </c>
      <c r="G28" s="1" t="s">
        <v>22</v>
      </c>
      <c r="H28" s="12">
        <v>0</v>
      </c>
      <c r="I28" s="13">
        <v>31151255</v>
      </c>
      <c r="J28" s="13">
        <v>31151255</v>
      </c>
      <c r="K28" s="14">
        <v>0</v>
      </c>
      <c r="L28" s="12">
        <v>0</v>
      </c>
      <c r="M28" s="1"/>
      <c r="N28" s="1" t="s">
        <v>26</v>
      </c>
      <c r="O28" s="1" t="s">
        <v>73</v>
      </c>
      <c r="P28" s="12" t="s">
        <v>74</v>
      </c>
      <c r="Q28" s="15" t="s">
        <v>75</v>
      </c>
      <c r="R28" s="14">
        <v>0</v>
      </c>
      <c r="S28" s="14">
        <v>0</v>
      </c>
      <c r="T28" s="1"/>
    </row>
    <row r="29" spans="1:20" ht="15" x14ac:dyDescent="0.25">
      <c r="A29" s="11" t="s">
        <v>86</v>
      </c>
      <c r="B29" s="1" t="s">
        <v>87</v>
      </c>
      <c r="C29" s="12">
        <v>2</v>
      </c>
      <c r="D29" s="12">
        <v>2</v>
      </c>
      <c r="E29" s="12">
        <v>10</v>
      </c>
      <c r="F29" s="12">
        <v>1</v>
      </c>
      <c r="G29" s="1" t="s">
        <v>22</v>
      </c>
      <c r="H29" s="12">
        <v>0</v>
      </c>
      <c r="I29" s="13">
        <v>35658457</v>
      </c>
      <c r="J29" s="13">
        <v>35658457</v>
      </c>
      <c r="K29" s="14">
        <v>0</v>
      </c>
      <c r="L29" s="12">
        <v>0</v>
      </c>
      <c r="M29" s="1"/>
      <c r="N29" s="1" t="s">
        <v>26</v>
      </c>
      <c r="O29" s="1" t="s">
        <v>73</v>
      </c>
      <c r="P29" s="12" t="s">
        <v>74</v>
      </c>
      <c r="Q29" s="15" t="s">
        <v>75</v>
      </c>
      <c r="R29" s="14">
        <v>0</v>
      </c>
      <c r="S29" s="14">
        <v>0</v>
      </c>
      <c r="T29" s="1"/>
    </row>
    <row r="30" spans="1:20" ht="15" x14ac:dyDescent="0.25">
      <c r="A30" s="11" t="s">
        <v>88</v>
      </c>
      <c r="B30" s="1" t="s">
        <v>89</v>
      </c>
      <c r="C30" s="12">
        <v>2</v>
      </c>
      <c r="D30" s="12">
        <v>2</v>
      </c>
      <c r="E30" s="12">
        <v>11</v>
      </c>
      <c r="F30" s="12">
        <v>1</v>
      </c>
      <c r="G30" s="1" t="s">
        <v>21</v>
      </c>
      <c r="H30" s="12">
        <v>0</v>
      </c>
      <c r="I30" s="13">
        <v>100000000</v>
      </c>
      <c r="J30" s="13">
        <v>100000000</v>
      </c>
      <c r="K30" s="14">
        <v>0</v>
      </c>
      <c r="L30" s="12">
        <v>0</v>
      </c>
      <c r="M30" s="1"/>
      <c r="N30" s="1" t="s">
        <v>26</v>
      </c>
      <c r="O30" s="1" t="s">
        <v>73</v>
      </c>
      <c r="P30" s="12" t="s">
        <v>74</v>
      </c>
      <c r="Q30" s="15" t="s">
        <v>75</v>
      </c>
      <c r="R30" s="14">
        <v>0</v>
      </c>
      <c r="S30" s="14">
        <v>0</v>
      </c>
      <c r="T30" s="1"/>
    </row>
    <row r="31" spans="1:20" ht="15" x14ac:dyDescent="0.25">
      <c r="A31" s="11" t="s">
        <v>90</v>
      </c>
      <c r="B31" s="1" t="s">
        <v>91</v>
      </c>
      <c r="C31" s="12">
        <v>2</v>
      </c>
      <c r="D31" s="12">
        <v>2</v>
      </c>
      <c r="E31" s="12">
        <v>11</v>
      </c>
      <c r="F31" s="12">
        <v>1</v>
      </c>
      <c r="G31" s="1" t="s">
        <v>23</v>
      </c>
      <c r="H31" s="12">
        <v>0</v>
      </c>
      <c r="I31" s="13">
        <v>100000000</v>
      </c>
      <c r="J31" s="13">
        <v>100000000</v>
      </c>
      <c r="K31" s="14">
        <v>0</v>
      </c>
      <c r="L31" s="12">
        <v>0</v>
      </c>
      <c r="M31" s="1"/>
      <c r="N31" s="1" t="s">
        <v>26</v>
      </c>
      <c r="O31" s="1" t="s">
        <v>73</v>
      </c>
      <c r="P31" s="12" t="s">
        <v>74</v>
      </c>
      <c r="Q31" s="15" t="s">
        <v>75</v>
      </c>
      <c r="R31" s="14">
        <v>0</v>
      </c>
      <c r="S31" s="14">
        <v>0</v>
      </c>
      <c r="T31" s="1"/>
    </row>
    <row r="32" spans="1:20" ht="13.9" customHeight="1" x14ac:dyDescent="0.25">
      <c r="A32" s="11">
        <v>43232202</v>
      </c>
      <c r="B32" s="1" t="s">
        <v>92</v>
      </c>
      <c r="C32" s="12">
        <v>3</v>
      </c>
      <c r="D32" s="12">
        <v>3</v>
      </c>
      <c r="E32" s="12">
        <v>9</v>
      </c>
      <c r="F32" s="12">
        <v>1</v>
      </c>
      <c r="G32" s="1" t="s">
        <v>23</v>
      </c>
      <c r="H32" s="12">
        <v>0</v>
      </c>
      <c r="I32" s="13">
        <v>18834666</v>
      </c>
      <c r="J32" s="13">
        <v>18834666</v>
      </c>
      <c r="K32" s="14">
        <v>0</v>
      </c>
      <c r="L32" s="1">
        <v>0</v>
      </c>
      <c r="M32" s="1"/>
      <c r="N32" s="1" t="s">
        <v>26</v>
      </c>
      <c r="O32" s="1" t="s">
        <v>73</v>
      </c>
      <c r="P32" s="12" t="s">
        <v>74</v>
      </c>
      <c r="Q32" s="15" t="s">
        <v>75</v>
      </c>
      <c r="R32" s="14">
        <v>0</v>
      </c>
      <c r="S32" s="14">
        <v>0</v>
      </c>
      <c r="T32" s="1"/>
    </row>
    <row r="33" spans="1:20" ht="18.75" customHeight="1" x14ac:dyDescent="0.25">
      <c r="A33" s="11">
        <v>81112302</v>
      </c>
      <c r="B33" s="1" t="s">
        <v>93</v>
      </c>
      <c r="C33" s="12">
        <v>10</v>
      </c>
      <c r="D33" s="12">
        <v>10</v>
      </c>
      <c r="E33" s="12">
        <v>12</v>
      </c>
      <c r="F33" s="12">
        <v>1</v>
      </c>
      <c r="G33" s="1" t="s">
        <v>22</v>
      </c>
      <c r="H33" s="12">
        <v>0</v>
      </c>
      <c r="I33" s="13">
        <v>16649194</v>
      </c>
      <c r="J33" s="13">
        <v>16649194</v>
      </c>
      <c r="K33" s="14">
        <v>0</v>
      </c>
      <c r="L33" s="1">
        <v>0</v>
      </c>
      <c r="M33" s="1"/>
      <c r="N33" s="1" t="s">
        <v>26</v>
      </c>
      <c r="O33" s="1" t="s">
        <v>73</v>
      </c>
      <c r="P33" s="12" t="s">
        <v>74</v>
      </c>
      <c r="Q33" s="15" t="s">
        <v>75</v>
      </c>
      <c r="R33" s="14">
        <v>0</v>
      </c>
      <c r="S33" s="14">
        <v>0</v>
      </c>
      <c r="T33" s="1"/>
    </row>
    <row r="34" spans="1:20" ht="15" x14ac:dyDescent="0.25">
      <c r="A34" s="11" t="s">
        <v>94</v>
      </c>
      <c r="B34" s="1" t="s">
        <v>95</v>
      </c>
      <c r="C34" s="12">
        <v>10</v>
      </c>
      <c r="D34" s="12">
        <v>10</v>
      </c>
      <c r="E34" s="12">
        <v>2</v>
      </c>
      <c r="F34" s="12">
        <v>1</v>
      </c>
      <c r="G34" s="2" t="s">
        <v>23</v>
      </c>
      <c r="H34" s="12">
        <v>0</v>
      </c>
      <c r="I34" s="13">
        <v>49032368</v>
      </c>
      <c r="J34" s="13">
        <v>49032368</v>
      </c>
      <c r="K34" s="16">
        <v>0</v>
      </c>
      <c r="L34" s="2">
        <v>0</v>
      </c>
      <c r="N34" s="2" t="s">
        <v>26</v>
      </c>
      <c r="O34" s="1" t="s">
        <v>73</v>
      </c>
      <c r="P34" s="12" t="s">
        <v>74</v>
      </c>
      <c r="Q34" s="15" t="s">
        <v>75</v>
      </c>
      <c r="R34" s="16">
        <v>0</v>
      </c>
      <c r="S34" s="14">
        <v>0</v>
      </c>
      <c r="T34" s="1"/>
    </row>
    <row r="35" spans="1:20" ht="15" x14ac:dyDescent="0.25">
      <c r="A35" s="11">
        <v>43233205</v>
      </c>
      <c r="B35" s="1" t="s">
        <v>96</v>
      </c>
      <c r="C35" s="12">
        <v>10</v>
      </c>
      <c r="D35" s="12">
        <v>10</v>
      </c>
      <c r="E35" s="12">
        <v>1</v>
      </c>
      <c r="F35" s="12">
        <v>1</v>
      </c>
      <c r="G35" s="2" t="s">
        <v>22</v>
      </c>
      <c r="H35" s="12">
        <v>0</v>
      </c>
      <c r="I35" s="13">
        <v>19807515</v>
      </c>
      <c r="J35" s="13">
        <v>19807515</v>
      </c>
      <c r="K35" s="16">
        <v>0</v>
      </c>
      <c r="L35" s="2">
        <v>0</v>
      </c>
      <c r="N35" s="2" t="s">
        <v>26</v>
      </c>
      <c r="O35" s="1" t="s">
        <v>73</v>
      </c>
      <c r="P35" s="12" t="s">
        <v>74</v>
      </c>
      <c r="Q35" s="15" t="s">
        <v>75</v>
      </c>
      <c r="R35" s="16">
        <v>0</v>
      </c>
      <c r="S35" s="14">
        <v>0</v>
      </c>
      <c r="T35" s="1"/>
    </row>
    <row r="36" spans="1:20" ht="15" x14ac:dyDescent="0.25">
      <c r="A36" s="11">
        <v>2120202008</v>
      </c>
      <c r="B36" s="1" t="s">
        <v>97</v>
      </c>
      <c r="C36" s="12">
        <v>1</v>
      </c>
      <c r="D36" s="12">
        <v>1</v>
      </c>
      <c r="E36" s="12">
        <v>11</v>
      </c>
      <c r="F36" s="12">
        <v>1</v>
      </c>
      <c r="G36" s="2" t="s">
        <v>23</v>
      </c>
      <c r="H36" s="12">
        <v>0</v>
      </c>
      <c r="I36" s="13">
        <f>+(J36*9.8%)+J36</f>
        <v>50508000</v>
      </c>
      <c r="J36" s="13">
        <v>46000000</v>
      </c>
      <c r="K36" s="16">
        <v>0</v>
      </c>
      <c r="L36" s="2">
        <v>0</v>
      </c>
      <c r="N36" s="2" t="s">
        <v>98</v>
      </c>
      <c r="O36" s="1" t="s">
        <v>99</v>
      </c>
      <c r="P36" s="12">
        <v>8879790</v>
      </c>
      <c r="Q36" s="15" t="s">
        <v>100</v>
      </c>
      <c r="R36" s="16">
        <v>0</v>
      </c>
      <c r="S36" s="14">
        <v>0</v>
      </c>
      <c r="T36" s="1"/>
    </row>
    <row r="37" spans="1:20" ht="15" x14ac:dyDescent="0.25">
      <c r="A37" s="11" t="s">
        <v>101</v>
      </c>
      <c r="B37" s="1" t="s">
        <v>102</v>
      </c>
      <c r="C37" s="12">
        <v>3</v>
      </c>
      <c r="D37" s="12">
        <v>3</v>
      </c>
      <c r="E37" s="12">
        <v>11</v>
      </c>
      <c r="F37" s="12">
        <v>1</v>
      </c>
      <c r="G37" s="2" t="s">
        <v>22</v>
      </c>
      <c r="H37" s="12">
        <v>0</v>
      </c>
      <c r="I37" s="13">
        <f>+(J37*9.8%)+J37</f>
        <v>8674200</v>
      </c>
      <c r="J37" s="13">
        <v>7900000</v>
      </c>
      <c r="K37" s="16">
        <v>0</v>
      </c>
      <c r="L37" s="2">
        <v>0</v>
      </c>
      <c r="N37" s="2" t="s">
        <v>98</v>
      </c>
      <c r="O37" s="1" t="s">
        <v>103</v>
      </c>
      <c r="P37" s="12">
        <v>8879790</v>
      </c>
      <c r="Q37" s="15" t="s">
        <v>100</v>
      </c>
      <c r="R37" s="16">
        <v>0</v>
      </c>
      <c r="S37" s="14">
        <v>0</v>
      </c>
      <c r="T37" s="1"/>
    </row>
    <row r="38" spans="1:20" ht="15" x14ac:dyDescent="0.25">
      <c r="A38" s="11" t="s">
        <v>104</v>
      </c>
      <c r="B38" s="1" t="s">
        <v>105</v>
      </c>
      <c r="C38" s="12">
        <v>1</v>
      </c>
      <c r="D38" s="12">
        <v>1</v>
      </c>
      <c r="E38" s="12">
        <v>11</v>
      </c>
      <c r="F38" s="12">
        <v>1</v>
      </c>
      <c r="G38" s="2" t="s">
        <v>23</v>
      </c>
      <c r="H38" s="12">
        <v>0</v>
      </c>
      <c r="I38" s="13">
        <f t="shared" ref="I38:I43" si="0">+(J38*9.8%)+J38</f>
        <v>98820000</v>
      </c>
      <c r="J38" s="13">
        <v>90000000</v>
      </c>
      <c r="K38" s="16">
        <v>0</v>
      </c>
      <c r="L38" s="2">
        <v>0</v>
      </c>
      <c r="N38" s="2" t="s">
        <v>98</v>
      </c>
      <c r="O38" s="1" t="s">
        <v>103</v>
      </c>
      <c r="P38" s="12">
        <v>8879790</v>
      </c>
      <c r="Q38" s="15" t="s">
        <v>100</v>
      </c>
      <c r="R38" s="16">
        <v>0</v>
      </c>
      <c r="S38" s="14">
        <v>0</v>
      </c>
      <c r="T38" s="1"/>
    </row>
    <row r="39" spans="1:20" ht="15" x14ac:dyDescent="0.25">
      <c r="A39" s="11">
        <v>86101808</v>
      </c>
      <c r="B39" s="1" t="s">
        <v>106</v>
      </c>
      <c r="C39" s="12">
        <v>1</v>
      </c>
      <c r="D39" s="12">
        <v>1</v>
      </c>
      <c r="E39" s="12">
        <v>11</v>
      </c>
      <c r="F39" s="12">
        <v>1</v>
      </c>
      <c r="G39" s="2" t="s">
        <v>23</v>
      </c>
      <c r="H39" s="12">
        <v>0</v>
      </c>
      <c r="I39" s="13">
        <f t="shared" si="0"/>
        <v>120780000</v>
      </c>
      <c r="J39" s="13">
        <v>110000000</v>
      </c>
      <c r="K39" s="16">
        <v>0</v>
      </c>
      <c r="L39" s="2">
        <v>0</v>
      </c>
      <c r="N39" s="2" t="s">
        <v>98</v>
      </c>
      <c r="O39" s="1" t="s">
        <v>99</v>
      </c>
      <c r="P39" s="12">
        <v>8879790</v>
      </c>
      <c r="Q39" s="15" t="s">
        <v>100</v>
      </c>
      <c r="R39" s="16">
        <v>0</v>
      </c>
      <c r="S39" s="14">
        <v>0</v>
      </c>
      <c r="T39" s="1"/>
    </row>
    <row r="40" spans="1:20" ht="15" x14ac:dyDescent="0.25">
      <c r="A40" s="11" t="s">
        <v>107</v>
      </c>
      <c r="B40" s="1" t="s">
        <v>108</v>
      </c>
      <c r="C40" s="12">
        <v>3</v>
      </c>
      <c r="D40" s="12">
        <v>3</v>
      </c>
      <c r="E40" s="12">
        <v>30</v>
      </c>
      <c r="F40" s="12">
        <v>0</v>
      </c>
      <c r="G40" s="2" t="s">
        <v>22</v>
      </c>
      <c r="H40" s="12">
        <v>0</v>
      </c>
      <c r="I40" s="13">
        <f t="shared" si="0"/>
        <v>10980000</v>
      </c>
      <c r="J40" s="13">
        <v>10000000</v>
      </c>
      <c r="K40" s="16">
        <v>0</v>
      </c>
      <c r="L40" s="2">
        <v>0</v>
      </c>
      <c r="N40" s="2" t="s">
        <v>98</v>
      </c>
      <c r="O40" s="1" t="s">
        <v>103</v>
      </c>
      <c r="P40" s="12">
        <v>8879790</v>
      </c>
      <c r="Q40" s="15" t="s">
        <v>100</v>
      </c>
      <c r="R40" s="16">
        <v>0</v>
      </c>
      <c r="S40" s="14">
        <v>0</v>
      </c>
      <c r="T40" s="1"/>
    </row>
    <row r="41" spans="1:20" ht="15" x14ac:dyDescent="0.25">
      <c r="A41" s="11">
        <v>80111707</v>
      </c>
      <c r="B41" s="2" t="s">
        <v>109</v>
      </c>
      <c r="C41" s="12">
        <v>3</v>
      </c>
      <c r="D41" s="12">
        <v>3</v>
      </c>
      <c r="E41" s="12">
        <v>30</v>
      </c>
      <c r="F41" s="12">
        <v>0</v>
      </c>
      <c r="G41" s="2" t="s">
        <v>22</v>
      </c>
      <c r="H41" s="12">
        <v>0</v>
      </c>
      <c r="I41" s="13">
        <f t="shared" si="0"/>
        <v>6193378.7999999998</v>
      </c>
      <c r="J41" s="13">
        <v>5640600</v>
      </c>
      <c r="K41" s="16">
        <v>0</v>
      </c>
      <c r="L41" s="2">
        <v>0</v>
      </c>
      <c r="N41" s="2" t="s">
        <v>98</v>
      </c>
      <c r="O41" s="1" t="s">
        <v>103</v>
      </c>
      <c r="P41" s="12">
        <v>8879790</v>
      </c>
      <c r="Q41" s="15" t="s">
        <v>100</v>
      </c>
      <c r="R41" s="16">
        <v>0</v>
      </c>
      <c r="S41" s="14">
        <v>0</v>
      </c>
      <c r="T41" s="1"/>
    </row>
    <row r="42" spans="1:20" ht="15" x14ac:dyDescent="0.25">
      <c r="A42" s="11" t="s">
        <v>110</v>
      </c>
      <c r="B42" s="2" t="s">
        <v>111</v>
      </c>
      <c r="C42" s="12">
        <v>8</v>
      </c>
      <c r="D42" s="12">
        <v>8</v>
      </c>
      <c r="E42" s="12">
        <v>2</v>
      </c>
      <c r="F42" s="12">
        <v>1</v>
      </c>
      <c r="G42" s="2" t="s">
        <v>22</v>
      </c>
      <c r="H42" s="12">
        <v>0</v>
      </c>
      <c r="I42" s="13">
        <f t="shared" si="0"/>
        <v>5490000</v>
      </c>
      <c r="J42" s="13">
        <v>5000000</v>
      </c>
      <c r="K42" s="16">
        <v>0</v>
      </c>
      <c r="L42" s="2">
        <v>0</v>
      </c>
      <c r="N42" s="2" t="s">
        <v>98</v>
      </c>
      <c r="O42" s="1" t="s">
        <v>103</v>
      </c>
      <c r="P42" s="12">
        <v>8879790</v>
      </c>
      <c r="Q42" s="15" t="s">
        <v>100</v>
      </c>
      <c r="R42" s="16">
        <v>0</v>
      </c>
      <c r="S42" s="14">
        <v>0</v>
      </c>
      <c r="T42" s="1"/>
    </row>
    <row r="43" spans="1:20" ht="15" x14ac:dyDescent="0.25">
      <c r="A43" s="11">
        <v>2120201003</v>
      </c>
      <c r="B43" s="1" t="s">
        <v>112</v>
      </c>
      <c r="C43" s="12">
        <v>7</v>
      </c>
      <c r="D43" s="12">
        <v>7</v>
      </c>
      <c r="E43" s="12">
        <v>30</v>
      </c>
      <c r="F43" s="12">
        <v>0</v>
      </c>
      <c r="G43" s="1" t="s">
        <v>22</v>
      </c>
      <c r="H43" s="12">
        <v>0</v>
      </c>
      <c r="I43" s="13">
        <f t="shared" si="0"/>
        <v>18666000</v>
      </c>
      <c r="J43" s="13">
        <v>17000000</v>
      </c>
      <c r="K43" s="14">
        <v>0</v>
      </c>
      <c r="L43" s="12">
        <v>0</v>
      </c>
      <c r="M43" s="1"/>
      <c r="N43" s="1" t="s">
        <v>98</v>
      </c>
      <c r="O43" s="1" t="s">
        <v>103</v>
      </c>
      <c r="P43" s="12">
        <v>8879790</v>
      </c>
      <c r="Q43" s="15" t="s">
        <v>100</v>
      </c>
      <c r="R43" s="14">
        <v>0</v>
      </c>
      <c r="S43" s="14">
        <v>0</v>
      </c>
      <c r="T43" s="1"/>
    </row>
    <row r="44" spans="1:20" ht="15" x14ac:dyDescent="0.25">
      <c r="A44" s="11" t="s">
        <v>110</v>
      </c>
      <c r="B44" s="1" t="s">
        <v>113</v>
      </c>
      <c r="C44" s="12">
        <v>7</v>
      </c>
      <c r="D44" s="12">
        <v>7</v>
      </c>
      <c r="E44" s="12">
        <v>30</v>
      </c>
      <c r="F44" s="12">
        <v>0</v>
      </c>
      <c r="G44" s="1" t="s">
        <v>22</v>
      </c>
      <c r="H44" s="12">
        <v>0</v>
      </c>
      <c r="I44" s="13">
        <f>+(J44*9.8%)+J44</f>
        <v>5490000</v>
      </c>
      <c r="J44" s="13">
        <v>5000000</v>
      </c>
      <c r="K44" s="14">
        <v>0</v>
      </c>
      <c r="L44" s="12">
        <v>0</v>
      </c>
      <c r="M44" s="1"/>
      <c r="N44" s="1" t="s">
        <v>98</v>
      </c>
      <c r="O44" s="1" t="s">
        <v>103</v>
      </c>
      <c r="P44" s="12">
        <v>8879790</v>
      </c>
      <c r="Q44" s="15" t="s">
        <v>100</v>
      </c>
      <c r="R44" s="14">
        <v>0</v>
      </c>
      <c r="S44" s="14">
        <v>0</v>
      </c>
      <c r="T44" s="1"/>
    </row>
    <row r="45" spans="1:20" ht="15" x14ac:dyDescent="0.25">
      <c r="A45" s="11" t="s">
        <v>114</v>
      </c>
      <c r="B45" s="1" t="s">
        <v>115</v>
      </c>
      <c r="C45" s="12">
        <v>2</v>
      </c>
      <c r="D45" s="12">
        <v>2</v>
      </c>
      <c r="E45" s="12">
        <v>15</v>
      </c>
      <c r="F45" s="12">
        <v>0</v>
      </c>
      <c r="G45" s="1" t="s">
        <v>22</v>
      </c>
      <c r="H45" s="12">
        <v>0</v>
      </c>
      <c r="I45" s="13">
        <f t="shared" ref="I45" si="1">+(J45*9.8%)+J45</f>
        <v>3294000</v>
      </c>
      <c r="J45" s="13">
        <v>3000000</v>
      </c>
      <c r="K45" s="14">
        <v>0</v>
      </c>
      <c r="L45" s="12">
        <v>0</v>
      </c>
      <c r="M45" s="1"/>
      <c r="N45" s="1" t="s">
        <v>98</v>
      </c>
      <c r="O45" s="1" t="s">
        <v>103</v>
      </c>
      <c r="P45" s="12">
        <v>8879790</v>
      </c>
      <c r="Q45" s="15" t="s">
        <v>100</v>
      </c>
      <c r="R45" s="14">
        <v>0</v>
      </c>
      <c r="S45" s="14">
        <v>0</v>
      </c>
      <c r="T45" s="1"/>
    </row>
    <row r="46" spans="1:20" ht="15" x14ac:dyDescent="0.25">
      <c r="A46" s="11" t="s">
        <v>116</v>
      </c>
      <c r="B46" s="1" t="s">
        <v>117</v>
      </c>
      <c r="C46" s="12">
        <v>1</v>
      </c>
      <c r="D46" s="12">
        <v>1</v>
      </c>
      <c r="E46" s="12">
        <v>11</v>
      </c>
      <c r="F46" s="12">
        <v>1</v>
      </c>
      <c r="G46" s="1" t="s">
        <v>23</v>
      </c>
      <c r="H46" s="12">
        <v>0</v>
      </c>
      <c r="I46" s="13">
        <v>10000000</v>
      </c>
      <c r="J46" s="13">
        <v>10000000</v>
      </c>
      <c r="K46" s="14">
        <v>0</v>
      </c>
      <c r="L46" s="12">
        <v>0</v>
      </c>
      <c r="M46" s="1"/>
      <c r="N46" s="1" t="s">
        <v>98</v>
      </c>
      <c r="O46" s="1" t="s">
        <v>99</v>
      </c>
      <c r="P46" s="12">
        <v>8879790</v>
      </c>
      <c r="Q46" s="15" t="s">
        <v>100</v>
      </c>
      <c r="R46" s="14">
        <v>0</v>
      </c>
      <c r="S46" s="14">
        <v>0</v>
      </c>
      <c r="T46" s="1"/>
    </row>
    <row r="47" spans="1:20" ht="15" x14ac:dyDescent="0.25">
      <c r="A47" s="11" t="s">
        <v>27</v>
      </c>
      <c r="B47" s="1" t="s">
        <v>118</v>
      </c>
      <c r="C47" s="12" t="s">
        <v>25</v>
      </c>
      <c r="D47" s="12" t="s">
        <v>25</v>
      </c>
      <c r="E47" s="12" t="s">
        <v>46</v>
      </c>
      <c r="F47" s="12" t="s">
        <v>25</v>
      </c>
      <c r="G47" s="1" t="s">
        <v>23</v>
      </c>
      <c r="H47" s="12" t="s">
        <v>24</v>
      </c>
      <c r="I47" s="13" t="s">
        <v>119</v>
      </c>
      <c r="J47" s="13">
        <v>48000000</v>
      </c>
      <c r="K47" s="14" t="s">
        <v>24</v>
      </c>
      <c r="L47" s="12" t="s">
        <v>24</v>
      </c>
      <c r="M47" s="1"/>
      <c r="N47" s="1"/>
      <c r="O47" s="1" t="s">
        <v>120</v>
      </c>
      <c r="P47" s="12" t="s">
        <v>121</v>
      </c>
      <c r="Q47" s="15" t="s">
        <v>122</v>
      </c>
      <c r="R47" s="14" t="s">
        <v>24</v>
      </c>
      <c r="S47" s="14">
        <v>0</v>
      </c>
      <c r="T47" s="1"/>
    </row>
    <row r="48" spans="1:20" ht="15" x14ac:dyDescent="0.25">
      <c r="A48" s="11" t="s">
        <v>27</v>
      </c>
      <c r="B48" s="1" t="s">
        <v>123</v>
      </c>
      <c r="C48" s="12" t="s">
        <v>25</v>
      </c>
      <c r="D48" s="12" t="s">
        <v>25</v>
      </c>
      <c r="E48" s="12" t="s">
        <v>46</v>
      </c>
      <c r="F48" s="12" t="s">
        <v>25</v>
      </c>
      <c r="G48" s="1" t="s">
        <v>23</v>
      </c>
      <c r="H48" s="12" t="s">
        <v>24</v>
      </c>
      <c r="I48" s="13" t="s">
        <v>119</v>
      </c>
      <c r="J48" s="13">
        <v>48000000</v>
      </c>
      <c r="K48" s="14" t="s">
        <v>24</v>
      </c>
      <c r="L48" s="12" t="s">
        <v>24</v>
      </c>
      <c r="M48" s="1"/>
      <c r="N48" s="1"/>
      <c r="O48" s="1" t="s">
        <v>120</v>
      </c>
      <c r="P48" s="12" t="s">
        <v>124</v>
      </c>
      <c r="Q48" s="15" t="s">
        <v>122</v>
      </c>
      <c r="R48" s="14" t="s">
        <v>24</v>
      </c>
      <c r="S48" s="14">
        <v>0</v>
      </c>
      <c r="T48" s="1"/>
    </row>
    <row r="49" spans="1:20" ht="15" x14ac:dyDescent="0.25">
      <c r="A49" s="11" t="s">
        <v>27</v>
      </c>
      <c r="B49" s="1" t="s">
        <v>125</v>
      </c>
      <c r="C49" s="12" t="s">
        <v>33</v>
      </c>
      <c r="D49" s="12" t="s">
        <v>33</v>
      </c>
      <c r="E49" s="12" t="s">
        <v>44</v>
      </c>
      <c r="F49" s="12" t="s">
        <v>25</v>
      </c>
      <c r="G49" s="1" t="s">
        <v>23</v>
      </c>
      <c r="H49" s="12" t="s">
        <v>24</v>
      </c>
      <c r="I49" s="13" t="s">
        <v>126</v>
      </c>
      <c r="J49" s="13">
        <v>34999999.999999985</v>
      </c>
      <c r="K49" s="14" t="s">
        <v>24</v>
      </c>
      <c r="L49" s="12" t="s">
        <v>24</v>
      </c>
      <c r="M49" s="1"/>
      <c r="N49" s="1"/>
      <c r="O49" s="1" t="s">
        <v>120</v>
      </c>
      <c r="P49" s="12" t="s">
        <v>127</v>
      </c>
      <c r="Q49" s="15" t="s">
        <v>122</v>
      </c>
      <c r="R49" s="14" t="s">
        <v>24</v>
      </c>
      <c r="S49" s="14">
        <v>0</v>
      </c>
      <c r="T49" s="1"/>
    </row>
    <row r="50" spans="1:20" ht="15" x14ac:dyDescent="0.25">
      <c r="A50" s="11" t="s">
        <v>27</v>
      </c>
      <c r="B50" s="1" t="s">
        <v>128</v>
      </c>
      <c r="C50" s="12" t="s">
        <v>33</v>
      </c>
      <c r="D50" s="12" t="s">
        <v>33</v>
      </c>
      <c r="E50" s="12" t="s">
        <v>44</v>
      </c>
      <c r="F50" s="12" t="s">
        <v>25</v>
      </c>
      <c r="G50" s="1" t="s">
        <v>23</v>
      </c>
      <c r="H50" s="12" t="s">
        <v>24</v>
      </c>
      <c r="I50" s="13" t="s">
        <v>129</v>
      </c>
      <c r="J50" s="13">
        <v>44000000</v>
      </c>
      <c r="K50" s="14" t="s">
        <v>24</v>
      </c>
      <c r="L50" s="12" t="s">
        <v>24</v>
      </c>
      <c r="M50" s="1"/>
      <c r="N50" s="1"/>
      <c r="O50" s="1" t="s">
        <v>120</v>
      </c>
      <c r="P50" s="12" t="s">
        <v>130</v>
      </c>
      <c r="Q50" s="15" t="s">
        <v>122</v>
      </c>
      <c r="R50" s="14" t="s">
        <v>24</v>
      </c>
      <c r="S50" s="14">
        <v>0</v>
      </c>
      <c r="T50" s="1"/>
    </row>
    <row r="51" spans="1:20" ht="13.9" customHeight="1" x14ac:dyDescent="0.25">
      <c r="A51" s="11" t="s">
        <v>27</v>
      </c>
      <c r="B51" s="1" t="s">
        <v>131</v>
      </c>
      <c r="C51" s="12" t="s">
        <v>25</v>
      </c>
      <c r="D51" s="12" t="s">
        <v>25</v>
      </c>
      <c r="E51" s="12" t="s">
        <v>46</v>
      </c>
      <c r="F51" s="12" t="s">
        <v>25</v>
      </c>
      <c r="G51" s="1" t="s">
        <v>23</v>
      </c>
      <c r="H51" s="12" t="s">
        <v>24</v>
      </c>
      <c r="I51" s="13" t="s">
        <v>129</v>
      </c>
      <c r="J51" s="13">
        <v>44000000</v>
      </c>
      <c r="K51" s="14" t="s">
        <v>24</v>
      </c>
      <c r="L51" s="1" t="s">
        <v>24</v>
      </c>
      <c r="M51" s="1"/>
      <c r="N51" s="1"/>
      <c r="O51" s="1" t="s">
        <v>120</v>
      </c>
      <c r="P51" s="12" t="s">
        <v>132</v>
      </c>
      <c r="Q51" s="15" t="s">
        <v>122</v>
      </c>
      <c r="R51" s="14" t="s">
        <v>24</v>
      </c>
      <c r="S51" s="14">
        <v>0</v>
      </c>
      <c r="T51" s="1"/>
    </row>
    <row r="52" spans="1:20" ht="18.75" customHeight="1" x14ac:dyDescent="0.25">
      <c r="A52" s="11" t="s">
        <v>27</v>
      </c>
      <c r="B52" s="1" t="s">
        <v>133</v>
      </c>
      <c r="C52" s="12" t="s">
        <v>33</v>
      </c>
      <c r="D52" s="12" t="s">
        <v>33</v>
      </c>
      <c r="E52" s="12" t="s">
        <v>25</v>
      </c>
      <c r="F52" s="12" t="s">
        <v>25</v>
      </c>
      <c r="G52" s="1" t="s">
        <v>23</v>
      </c>
      <c r="H52" s="12" t="s">
        <v>24</v>
      </c>
      <c r="I52" s="13" t="s">
        <v>129</v>
      </c>
      <c r="J52" s="13">
        <v>44000000</v>
      </c>
      <c r="K52" s="14" t="s">
        <v>24</v>
      </c>
      <c r="L52" s="1" t="s">
        <v>24</v>
      </c>
      <c r="M52" s="1"/>
      <c r="N52" s="1"/>
      <c r="O52" s="1" t="s">
        <v>120</v>
      </c>
      <c r="P52" s="12" t="s">
        <v>134</v>
      </c>
      <c r="Q52" s="15" t="s">
        <v>122</v>
      </c>
      <c r="R52" s="14" t="s">
        <v>24</v>
      </c>
      <c r="S52" s="14">
        <v>0</v>
      </c>
      <c r="T52" s="1"/>
    </row>
    <row r="53" spans="1:20" ht="15" x14ac:dyDescent="0.25">
      <c r="A53" s="11" t="s">
        <v>135</v>
      </c>
      <c r="B53" s="1" t="s">
        <v>136</v>
      </c>
      <c r="C53" s="12">
        <v>3</v>
      </c>
      <c r="D53" s="12">
        <v>3</v>
      </c>
      <c r="E53" s="12">
        <v>9</v>
      </c>
      <c r="F53" s="12">
        <v>1</v>
      </c>
      <c r="G53" s="2" t="s">
        <v>23</v>
      </c>
      <c r="H53" s="12" t="s">
        <v>24</v>
      </c>
      <c r="I53" s="13" t="s">
        <v>137</v>
      </c>
      <c r="J53" s="13">
        <v>60000000</v>
      </c>
      <c r="K53" s="16" t="s">
        <v>24</v>
      </c>
      <c r="L53" s="2" t="s">
        <v>24</v>
      </c>
      <c r="O53" s="1" t="s">
        <v>120</v>
      </c>
      <c r="P53" s="12" t="s">
        <v>138</v>
      </c>
      <c r="Q53" s="15" t="s">
        <v>122</v>
      </c>
      <c r="R53" s="16" t="s">
        <v>24</v>
      </c>
      <c r="S53" s="14">
        <v>0</v>
      </c>
      <c r="T53" s="1"/>
    </row>
    <row r="54" spans="1:20" ht="15" x14ac:dyDescent="0.25">
      <c r="A54" s="11" t="s">
        <v>30</v>
      </c>
      <c r="B54" s="1" t="s">
        <v>139</v>
      </c>
      <c r="C54" s="12" t="s">
        <v>25</v>
      </c>
      <c r="D54" s="12" t="s">
        <v>25</v>
      </c>
      <c r="E54" s="12" t="s">
        <v>68</v>
      </c>
      <c r="F54" s="12" t="s">
        <v>25</v>
      </c>
      <c r="G54" s="2" t="s">
        <v>20</v>
      </c>
      <c r="H54" s="12" t="s">
        <v>24</v>
      </c>
      <c r="I54" s="13" t="s">
        <v>140</v>
      </c>
      <c r="J54" s="13">
        <v>119999999.99999999</v>
      </c>
      <c r="K54" s="16" t="s">
        <v>24</v>
      </c>
      <c r="L54" s="2" t="s">
        <v>24</v>
      </c>
      <c r="O54" s="1" t="s">
        <v>120</v>
      </c>
      <c r="P54" s="12" t="s">
        <v>141</v>
      </c>
      <c r="Q54" s="15" t="s">
        <v>122</v>
      </c>
      <c r="R54" s="16" t="s">
        <v>24</v>
      </c>
      <c r="S54" s="14">
        <v>0</v>
      </c>
      <c r="T54" s="1"/>
    </row>
    <row r="55" spans="1:20" ht="15" x14ac:dyDescent="0.25">
      <c r="A55" s="11" t="s">
        <v>29</v>
      </c>
      <c r="B55" s="1" t="s">
        <v>142</v>
      </c>
      <c r="C55" s="12" t="s">
        <v>25</v>
      </c>
      <c r="D55" s="12" t="s">
        <v>25</v>
      </c>
      <c r="E55" s="12" t="s">
        <v>44</v>
      </c>
      <c r="F55" s="12" t="s">
        <v>25</v>
      </c>
      <c r="G55" s="2" t="s">
        <v>20</v>
      </c>
      <c r="H55" s="12" t="s">
        <v>24</v>
      </c>
      <c r="I55" s="13" t="s">
        <v>143</v>
      </c>
      <c r="J55" s="13">
        <v>90000000</v>
      </c>
      <c r="K55" s="16" t="s">
        <v>24</v>
      </c>
      <c r="L55" s="2" t="s">
        <v>24</v>
      </c>
      <c r="O55" s="1" t="s">
        <v>120</v>
      </c>
      <c r="P55" s="12" t="s">
        <v>144</v>
      </c>
      <c r="Q55" s="15" t="s">
        <v>122</v>
      </c>
      <c r="R55" s="16" t="s">
        <v>24</v>
      </c>
      <c r="S55" s="14">
        <v>0</v>
      </c>
      <c r="T55" s="1"/>
    </row>
    <row r="56" spans="1:20" ht="15" x14ac:dyDescent="0.25">
      <c r="A56" s="11" t="s">
        <v>145</v>
      </c>
      <c r="B56" s="1" t="s">
        <v>146</v>
      </c>
      <c r="C56" s="12" t="s">
        <v>25</v>
      </c>
      <c r="D56" s="12" t="s">
        <v>33</v>
      </c>
      <c r="E56" s="12" t="s">
        <v>37</v>
      </c>
      <c r="F56" s="12" t="s">
        <v>25</v>
      </c>
      <c r="G56" s="2" t="s">
        <v>20</v>
      </c>
      <c r="H56" s="12" t="s">
        <v>24</v>
      </c>
      <c r="I56" s="13" t="s">
        <v>147</v>
      </c>
      <c r="J56" s="13">
        <v>50000000</v>
      </c>
      <c r="K56" s="16" t="s">
        <v>24</v>
      </c>
      <c r="L56" s="2" t="s">
        <v>24</v>
      </c>
      <c r="O56" s="1" t="s">
        <v>120</v>
      </c>
      <c r="P56" s="12" t="s">
        <v>148</v>
      </c>
      <c r="Q56" s="15" t="s">
        <v>122</v>
      </c>
      <c r="R56" s="16" t="s">
        <v>24</v>
      </c>
      <c r="S56" s="14">
        <v>0</v>
      </c>
      <c r="T56" s="1"/>
    </row>
    <row r="57" spans="1:20" ht="15" x14ac:dyDescent="0.25">
      <c r="A57" s="11" t="s">
        <v>28</v>
      </c>
      <c r="B57" s="1" t="s">
        <v>149</v>
      </c>
      <c r="C57" s="12" t="s">
        <v>33</v>
      </c>
      <c r="D57" s="12" t="s">
        <v>38</v>
      </c>
      <c r="E57" s="12" t="s">
        <v>39</v>
      </c>
      <c r="F57" s="12" t="s">
        <v>25</v>
      </c>
      <c r="G57" s="2" t="s">
        <v>23</v>
      </c>
      <c r="H57" s="12" t="s">
        <v>24</v>
      </c>
      <c r="I57" s="13" t="s">
        <v>137</v>
      </c>
      <c r="J57" s="13">
        <v>60000000</v>
      </c>
      <c r="K57" s="16" t="s">
        <v>24</v>
      </c>
      <c r="L57" s="2" t="s">
        <v>24</v>
      </c>
      <c r="O57" s="1" t="s">
        <v>120</v>
      </c>
      <c r="P57" s="12" t="s">
        <v>150</v>
      </c>
      <c r="Q57" s="15" t="s">
        <v>122</v>
      </c>
      <c r="R57" s="16" t="s">
        <v>24</v>
      </c>
      <c r="S57" s="14">
        <v>0</v>
      </c>
      <c r="T57" s="1"/>
    </row>
    <row r="58" spans="1:20" ht="15" x14ac:dyDescent="0.25">
      <c r="A58" s="11" t="s">
        <v>27</v>
      </c>
      <c r="B58" s="1" t="s">
        <v>151</v>
      </c>
      <c r="C58" s="12" t="s">
        <v>33</v>
      </c>
      <c r="D58" s="12" t="s">
        <v>33</v>
      </c>
      <c r="E58" s="12" t="s">
        <v>25</v>
      </c>
      <c r="F58" s="12" t="s">
        <v>25</v>
      </c>
      <c r="G58" s="2" t="s">
        <v>23</v>
      </c>
      <c r="H58" s="12" t="s">
        <v>24</v>
      </c>
      <c r="I58" s="13" t="s">
        <v>152</v>
      </c>
      <c r="J58" s="13">
        <v>29999999.999999996</v>
      </c>
      <c r="K58" s="16" t="s">
        <v>24</v>
      </c>
      <c r="L58" s="2" t="s">
        <v>24</v>
      </c>
      <c r="O58" s="1" t="s">
        <v>120</v>
      </c>
      <c r="P58" s="12" t="s">
        <v>153</v>
      </c>
      <c r="Q58" s="15" t="s">
        <v>122</v>
      </c>
      <c r="R58" s="16" t="s">
        <v>24</v>
      </c>
      <c r="S58" s="14">
        <v>0</v>
      </c>
      <c r="T58" s="1"/>
    </row>
    <row r="59" spans="1:20" ht="15" x14ac:dyDescent="0.25">
      <c r="A59" s="11" t="s">
        <v>154</v>
      </c>
      <c r="B59" s="1" t="s">
        <v>155</v>
      </c>
      <c r="C59" s="12" t="s">
        <v>25</v>
      </c>
      <c r="D59" s="12" t="s">
        <v>25</v>
      </c>
      <c r="E59" s="12" t="s">
        <v>25</v>
      </c>
      <c r="F59" s="12" t="s">
        <v>25</v>
      </c>
      <c r="G59" s="2" t="s">
        <v>23</v>
      </c>
      <c r="H59" s="12" t="s">
        <v>24</v>
      </c>
      <c r="I59" s="13" t="s">
        <v>156</v>
      </c>
      <c r="J59" s="13">
        <v>300000000</v>
      </c>
      <c r="K59" s="16" t="s">
        <v>24</v>
      </c>
      <c r="L59" s="2" t="s">
        <v>24</v>
      </c>
      <c r="O59" s="1" t="s">
        <v>120</v>
      </c>
      <c r="P59" s="12" t="s">
        <v>157</v>
      </c>
      <c r="Q59" s="15" t="s">
        <v>122</v>
      </c>
      <c r="R59" s="16" t="s">
        <v>24</v>
      </c>
      <c r="S59" s="14">
        <v>0</v>
      </c>
      <c r="T59" s="1"/>
    </row>
    <row r="60" spans="1:20" ht="15" x14ac:dyDescent="0.25">
      <c r="A60" s="11" t="s">
        <v>154</v>
      </c>
      <c r="B60" s="2" t="s">
        <v>158</v>
      </c>
      <c r="C60" s="12" t="s">
        <v>37</v>
      </c>
      <c r="D60" s="12" t="s">
        <v>37</v>
      </c>
      <c r="E60" s="12" t="s">
        <v>25</v>
      </c>
      <c r="F60" s="12" t="s">
        <v>25</v>
      </c>
      <c r="G60" s="2" t="s">
        <v>23</v>
      </c>
      <c r="H60" s="12" t="s">
        <v>24</v>
      </c>
      <c r="I60" s="13" t="s">
        <v>159</v>
      </c>
      <c r="J60" s="13">
        <v>100000000</v>
      </c>
      <c r="K60" s="16" t="s">
        <v>24</v>
      </c>
      <c r="L60" s="2" t="s">
        <v>24</v>
      </c>
      <c r="O60" s="1" t="s">
        <v>120</v>
      </c>
      <c r="P60" s="12" t="s">
        <v>160</v>
      </c>
      <c r="Q60" s="15" t="s">
        <v>122</v>
      </c>
      <c r="R60" s="16" t="s">
        <v>24</v>
      </c>
      <c r="S60" s="14">
        <v>0</v>
      </c>
      <c r="T60" s="1"/>
    </row>
    <row r="61" spans="1:20" ht="15" x14ac:dyDescent="0.25">
      <c r="A61" s="11" t="s">
        <v>154</v>
      </c>
      <c r="B61" s="2" t="s">
        <v>161</v>
      </c>
      <c r="C61" s="12" t="s">
        <v>67</v>
      </c>
      <c r="D61" s="12" t="s">
        <v>67</v>
      </c>
      <c r="E61" s="12" t="s">
        <v>39</v>
      </c>
      <c r="F61" s="12" t="s">
        <v>25</v>
      </c>
      <c r="G61" s="2" t="s">
        <v>23</v>
      </c>
      <c r="H61" s="12" t="s">
        <v>24</v>
      </c>
      <c r="I61" s="13" t="s">
        <v>147</v>
      </c>
      <c r="J61" s="13">
        <v>50000000</v>
      </c>
      <c r="K61" s="16" t="s">
        <v>24</v>
      </c>
      <c r="L61" s="2" t="s">
        <v>24</v>
      </c>
      <c r="O61" s="1" t="s">
        <v>120</v>
      </c>
      <c r="P61" s="12" t="s">
        <v>162</v>
      </c>
      <c r="Q61" s="15" t="s">
        <v>122</v>
      </c>
      <c r="R61" s="16" t="s">
        <v>24</v>
      </c>
      <c r="S61" s="14">
        <v>0</v>
      </c>
      <c r="T61" s="1"/>
    </row>
    <row r="62" spans="1:20" ht="15" x14ac:dyDescent="0.25">
      <c r="A62" s="11" t="s">
        <v>163</v>
      </c>
      <c r="B62" s="1" t="s">
        <v>164</v>
      </c>
      <c r="C62" s="12">
        <v>2</v>
      </c>
      <c r="D62" s="12">
        <v>2</v>
      </c>
      <c r="E62" s="12">
        <v>4</v>
      </c>
      <c r="F62" s="12">
        <v>1</v>
      </c>
      <c r="G62" s="1" t="s">
        <v>23</v>
      </c>
      <c r="H62" s="12" t="s">
        <v>24</v>
      </c>
      <c r="I62" s="13">
        <v>163600000</v>
      </c>
      <c r="J62" s="13">
        <v>163600000</v>
      </c>
      <c r="K62" s="14">
        <v>0</v>
      </c>
      <c r="L62" s="12" t="s">
        <v>24</v>
      </c>
      <c r="M62" s="1"/>
      <c r="N62" s="1" t="s">
        <v>165</v>
      </c>
      <c r="O62" s="1" t="s">
        <v>166</v>
      </c>
      <c r="P62" s="12">
        <v>8879790</v>
      </c>
      <c r="Q62" s="15" t="s">
        <v>167</v>
      </c>
      <c r="R62" s="14">
        <v>0</v>
      </c>
      <c r="S62" s="14">
        <v>0</v>
      </c>
      <c r="T62" s="1"/>
    </row>
    <row r="63" spans="1:20" ht="15" x14ac:dyDescent="0.25">
      <c r="A63" s="11" t="s">
        <v>27</v>
      </c>
      <c r="B63" s="1" t="s">
        <v>168</v>
      </c>
      <c r="C63" s="12">
        <v>1</v>
      </c>
      <c r="D63" s="12">
        <v>1</v>
      </c>
      <c r="E63" s="12">
        <v>11</v>
      </c>
      <c r="F63" s="12">
        <v>1</v>
      </c>
      <c r="G63" s="1" t="s">
        <v>23</v>
      </c>
      <c r="H63" s="12" t="s">
        <v>24</v>
      </c>
      <c r="I63" s="13">
        <v>80000000</v>
      </c>
      <c r="J63" s="13">
        <v>80000000</v>
      </c>
      <c r="K63" s="14">
        <v>0</v>
      </c>
      <c r="L63" s="12" t="s">
        <v>24</v>
      </c>
      <c r="M63" s="1"/>
      <c r="N63" s="1" t="s">
        <v>165</v>
      </c>
      <c r="O63" s="1" t="s">
        <v>166</v>
      </c>
      <c r="P63" s="12">
        <v>8879790</v>
      </c>
      <c r="Q63" s="15" t="s">
        <v>167</v>
      </c>
      <c r="R63" s="14">
        <v>0</v>
      </c>
      <c r="S63" s="14">
        <v>0</v>
      </c>
      <c r="T63" s="1"/>
    </row>
    <row r="64" spans="1:20" ht="15" x14ac:dyDescent="0.25">
      <c r="A64" s="11" t="s">
        <v>169</v>
      </c>
      <c r="B64" s="1" t="s">
        <v>170</v>
      </c>
      <c r="C64" s="12">
        <v>1</v>
      </c>
      <c r="D64" s="12">
        <v>1</v>
      </c>
      <c r="E64" s="12">
        <v>11</v>
      </c>
      <c r="F64" s="12">
        <v>1</v>
      </c>
      <c r="G64" s="1" t="s">
        <v>23</v>
      </c>
      <c r="H64" s="12" t="s">
        <v>24</v>
      </c>
      <c r="I64" s="13">
        <v>56400000</v>
      </c>
      <c r="J64" s="13">
        <v>56400000</v>
      </c>
      <c r="K64" s="14">
        <v>0</v>
      </c>
      <c r="L64" s="12" t="s">
        <v>24</v>
      </c>
      <c r="M64" s="1"/>
      <c r="N64" s="1" t="s">
        <v>165</v>
      </c>
      <c r="O64" s="1" t="s">
        <v>166</v>
      </c>
      <c r="P64" s="12">
        <v>8879790</v>
      </c>
      <c r="Q64" s="15" t="s">
        <v>167</v>
      </c>
      <c r="R64" s="14">
        <v>0</v>
      </c>
      <c r="S64" s="14">
        <v>0</v>
      </c>
      <c r="T64" s="1"/>
    </row>
    <row r="65" spans="1:20" ht="15" x14ac:dyDescent="0.25">
      <c r="A65" s="11" t="s">
        <v>163</v>
      </c>
      <c r="B65" s="1" t="s">
        <v>164</v>
      </c>
      <c r="C65" s="12">
        <v>1</v>
      </c>
      <c r="D65" s="12">
        <v>1</v>
      </c>
      <c r="E65" s="12">
        <v>1</v>
      </c>
      <c r="F65" s="12">
        <v>1</v>
      </c>
      <c r="G65" s="1" t="s">
        <v>171</v>
      </c>
      <c r="H65" s="12" t="s">
        <v>24</v>
      </c>
      <c r="I65" s="13">
        <v>38820000</v>
      </c>
      <c r="J65" s="13">
        <v>38820000</v>
      </c>
      <c r="K65" s="14">
        <v>0</v>
      </c>
      <c r="L65" s="12" t="s">
        <v>24</v>
      </c>
      <c r="M65" s="1"/>
      <c r="N65" s="1" t="s">
        <v>165</v>
      </c>
      <c r="O65" s="1" t="s">
        <v>166</v>
      </c>
      <c r="P65" s="12">
        <v>8879790</v>
      </c>
      <c r="Q65" s="15" t="s">
        <v>167</v>
      </c>
      <c r="R65" s="14">
        <v>0</v>
      </c>
      <c r="S65" s="14">
        <v>0</v>
      </c>
      <c r="T65" s="1"/>
    </row>
    <row r="66" spans="1:20" ht="15" x14ac:dyDescent="0.25">
      <c r="A66" s="11" t="s">
        <v>27</v>
      </c>
      <c r="B66" s="1" t="s">
        <v>168</v>
      </c>
      <c r="C66" s="12">
        <v>1</v>
      </c>
      <c r="D66" s="12">
        <v>1</v>
      </c>
      <c r="E66" s="12">
        <v>11</v>
      </c>
      <c r="F66" s="12">
        <v>1</v>
      </c>
      <c r="G66" s="1" t="s">
        <v>23</v>
      </c>
      <c r="H66" s="12" t="s">
        <v>24</v>
      </c>
      <c r="I66" s="13">
        <v>60000000</v>
      </c>
      <c r="J66" s="13">
        <v>56400000</v>
      </c>
      <c r="K66" s="14">
        <v>0</v>
      </c>
      <c r="L66" s="12" t="s">
        <v>24</v>
      </c>
      <c r="M66" s="1"/>
      <c r="N66" s="1" t="s">
        <v>165</v>
      </c>
      <c r="O66" s="1" t="s">
        <v>166</v>
      </c>
      <c r="P66" s="12">
        <v>8879790</v>
      </c>
      <c r="Q66" s="15" t="s">
        <v>167</v>
      </c>
      <c r="R66" s="14">
        <v>0</v>
      </c>
      <c r="S66" s="14">
        <v>0</v>
      </c>
      <c r="T66" s="1"/>
    </row>
    <row r="67" spans="1:20" ht="15" x14ac:dyDescent="0.25">
      <c r="A67" s="11" t="s">
        <v>172</v>
      </c>
      <c r="B67" s="1" t="s">
        <v>173</v>
      </c>
      <c r="C67" s="12" t="s">
        <v>25</v>
      </c>
      <c r="D67" s="12">
        <v>1</v>
      </c>
      <c r="E67" s="12">
        <v>11</v>
      </c>
      <c r="F67" s="12">
        <v>1</v>
      </c>
      <c r="G67" s="1" t="s">
        <v>23</v>
      </c>
      <c r="H67" s="12">
        <v>0</v>
      </c>
      <c r="I67" s="13">
        <v>1310000000</v>
      </c>
      <c r="J67" s="13">
        <v>1310000000</v>
      </c>
      <c r="K67" s="14">
        <v>0</v>
      </c>
      <c r="L67" s="12">
        <v>0</v>
      </c>
      <c r="M67" s="1"/>
      <c r="N67" s="1" t="s">
        <v>165</v>
      </c>
      <c r="O67" s="1" t="s">
        <v>174</v>
      </c>
      <c r="P67" s="12" t="s">
        <v>175</v>
      </c>
      <c r="Q67" s="15" t="s">
        <v>176</v>
      </c>
      <c r="R67" s="14">
        <v>0</v>
      </c>
      <c r="S67" s="14">
        <v>0</v>
      </c>
      <c r="T67" s="1"/>
    </row>
    <row r="68" spans="1:20" ht="15" x14ac:dyDescent="0.25">
      <c r="A68" s="11" t="s">
        <v>177</v>
      </c>
      <c r="B68" s="1" t="s">
        <v>178</v>
      </c>
      <c r="C68" s="12">
        <v>1</v>
      </c>
      <c r="D68" s="12">
        <v>2</v>
      </c>
      <c r="E68" s="12">
        <v>11.5</v>
      </c>
      <c r="F68" s="12">
        <v>1</v>
      </c>
      <c r="G68" s="1" t="s">
        <v>23</v>
      </c>
      <c r="H68" s="12">
        <v>0</v>
      </c>
      <c r="I68" s="13">
        <v>2000000000</v>
      </c>
      <c r="J68" s="13">
        <f t="shared" ref="J68:J69" si="2">+I68</f>
        <v>2000000000</v>
      </c>
      <c r="K68" s="14">
        <v>0</v>
      </c>
      <c r="L68" s="12">
        <v>0</v>
      </c>
      <c r="M68" s="1"/>
      <c r="N68" s="1" t="s">
        <v>165</v>
      </c>
      <c r="O68" s="1" t="s">
        <v>179</v>
      </c>
      <c r="P68" s="12">
        <v>6068879790</v>
      </c>
      <c r="Q68" s="15" t="s">
        <v>180</v>
      </c>
      <c r="R68" s="14">
        <v>0</v>
      </c>
      <c r="S68" s="14">
        <v>0</v>
      </c>
      <c r="T68" s="1"/>
    </row>
    <row r="69" spans="1:20" ht="15" x14ac:dyDescent="0.25">
      <c r="A69" s="11">
        <v>80101600</v>
      </c>
      <c r="B69" s="1" t="s">
        <v>181</v>
      </c>
      <c r="C69" s="12">
        <v>1</v>
      </c>
      <c r="D69" s="12">
        <v>1</v>
      </c>
      <c r="E69" s="12">
        <v>11.5</v>
      </c>
      <c r="F69" s="12">
        <v>1</v>
      </c>
      <c r="G69" s="1" t="s">
        <v>23</v>
      </c>
      <c r="H69" s="12">
        <v>0</v>
      </c>
      <c r="I69" s="13">
        <f>5000000*1.1*E69</f>
        <v>63250000</v>
      </c>
      <c r="J69" s="13">
        <f t="shared" si="2"/>
        <v>63250000</v>
      </c>
      <c r="K69" s="14">
        <v>0</v>
      </c>
      <c r="L69" s="12">
        <v>0</v>
      </c>
      <c r="M69" s="1"/>
      <c r="N69" s="1" t="s">
        <v>165</v>
      </c>
      <c r="O69" s="1" t="s">
        <v>179</v>
      </c>
      <c r="P69" s="12">
        <v>6068879790</v>
      </c>
      <c r="Q69" s="15" t="s">
        <v>180</v>
      </c>
      <c r="R69" s="14">
        <v>0</v>
      </c>
      <c r="S69" s="14">
        <v>0</v>
      </c>
      <c r="T69" s="1"/>
    </row>
    <row r="70" spans="1:20" ht="13.9" customHeight="1" x14ac:dyDescent="0.25">
      <c r="A70" s="11" t="s">
        <v>182</v>
      </c>
      <c r="B70" s="1" t="s">
        <v>183</v>
      </c>
      <c r="C70" s="12">
        <v>1</v>
      </c>
      <c r="D70" s="12">
        <v>1</v>
      </c>
      <c r="E70" s="12">
        <v>9</v>
      </c>
      <c r="F70" s="12">
        <v>1</v>
      </c>
      <c r="G70" s="1" t="s">
        <v>23</v>
      </c>
      <c r="H70" s="12">
        <v>0</v>
      </c>
      <c r="I70" s="13">
        <v>180000000</v>
      </c>
      <c r="J70" s="13">
        <f>+I70</f>
        <v>180000000</v>
      </c>
      <c r="K70" s="14">
        <v>0</v>
      </c>
      <c r="L70" s="1">
        <v>0</v>
      </c>
      <c r="M70" s="1"/>
      <c r="N70" s="1" t="s">
        <v>184</v>
      </c>
      <c r="O70" s="1" t="s">
        <v>179</v>
      </c>
      <c r="P70" s="12">
        <v>6068879791</v>
      </c>
      <c r="Q70" s="15" t="s">
        <v>180</v>
      </c>
      <c r="R70" s="14">
        <v>0</v>
      </c>
      <c r="S70" s="14">
        <v>0</v>
      </c>
      <c r="T70" s="1"/>
    </row>
    <row r="71" spans="1:20" ht="18.75" customHeight="1" x14ac:dyDescent="0.25">
      <c r="A71" s="11">
        <v>80101600</v>
      </c>
      <c r="B71" s="1" t="s">
        <v>185</v>
      </c>
      <c r="C71" s="12">
        <v>1</v>
      </c>
      <c r="D71" s="12">
        <v>1</v>
      </c>
      <c r="E71" s="12">
        <v>6.5</v>
      </c>
      <c r="F71" s="12">
        <v>1</v>
      </c>
      <c r="G71" s="1" t="s">
        <v>23</v>
      </c>
      <c r="H71" s="12">
        <v>0</v>
      </c>
      <c r="I71" s="13">
        <f>12320000*6.5</f>
        <v>80080000</v>
      </c>
      <c r="J71" s="13">
        <f t="shared" ref="J71:J79" si="3">+I71</f>
        <v>80080000</v>
      </c>
      <c r="K71" s="14">
        <v>0</v>
      </c>
      <c r="L71" s="1">
        <v>0</v>
      </c>
      <c r="M71" s="1"/>
      <c r="N71" s="1" t="s">
        <v>165</v>
      </c>
      <c r="O71" s="1" t="s">
        <v>179</v>
      </c>
      <c r="P71" s="12">
        <v>6068879790</v>
      </c>
      <c r="Q71" s="15" t="s">
        <v>180</v>
      </c>
      <c r="R71" s="14">
        <v>0</v>
      </c>
      <c r="S71" s="14">
        <v>0</v>
      </c>
      <c r="T71" s="1"/>
    </row>
    <row r="72" spans="1:20" ht="15" x14ac:dyDescent="0.25">
      <c r="A72" s="11">
        <v>80101600</v>
      </c>
      <c r="B72" s="1" t="s">
        <v>186</v>
      </c>
      <c r="C72" s="12">
        <v>1</v>
      </c>
      <c r="D72" s="12">
        <v>1</v>
      </c>
      <c r="E72" s="12">
        <v>6.5</v>
      </c>
      <c r="F72" s="12">
        <v>1</v>
      </c>
      <c r="G72" s="2" t="s">
        <v>23</v>
      </c>
      <c r="H72" s="12">
        <v>0</v>
      </c>
      <c r="I72" s="13">
        <f>9250000*6.5</f>
        <v>60125000</v>
      </c>
      <c r="J72" s="13">
        <f t="shared" si="3"/>
        <v>60125000</v>
      </c>
      <c r="K72" s="16">
        <v>0</v>
      </c>
      <c r="L72" s="2">
        <v>0</v>
      </c>
      <c r="N72" s="2" t="s">
        <v>184</v>
      </c>
      <c r="O72" s="1" t="s">
        <v>179</v>
      </c>
      <c r="P72" s="12">
        <v>6068879791</v>
      </c>
      <c r="Q72" s="15" t="s">
        <v>180</v>
      </c>
      <c r="R72" s="16">
        <v>0</v>
      </c>
      <c r="S72" s="14">
        <v>0</v>
      </c>
      <c r="T72" s="1"/>
    </row>
    <row r="73" spans="1:20" ht="15" x14ac:dyDescent="0.25">
      <c r="A73" s="11">
        <v>80101600</v>
      </c>
      <c r="B73" s="1" t="s">
        <v>187</v>
      </c>
      <c r="C73" s="12">
        <v>1</v>
      </c>
      <c r="D73" s="12">
        <v>1</v>
      </c>
      <c r="E73" s="12">
        <v>11</v>
      </c>
      <c r="F73" s="12">
        <v>1</v>
      </c>
      <c r="G73" s="2" t="s">
        <v>23</v>
      </c>
      <c r="H73" s="12">
        <v>0</v>
      </c>
      <c r="I73" s="13">
        <f>6000000*E73</f>
        <v>66000000</v>
      </c>
      <c r="J73" s="13">
        <f t="shared" si="3"/>
        <v>66000000</v>
      </c>
      <c r="K73" s="16">
        <v>0</v>
      </c>
      <c r="L73" s="2">
        <v>0</v>
      </c>
      <c r="N73" s="2" t="s">
        <v>165</v>
      </c>
      <c r="O73" s="1" t="s">
        <v>179</v>
      </c>
      <c r="P73" s="12">
        <v>6068879790</v>
      </c>
      <c r="Q73" s="15" t="s">
        <v>180</v>
      </c>
      <c r="R73" s="16">
        <v>0</v>
      </c>
      <c r="S73" s="14">
        <v>0</v>
      </c>
      <c r="T73" s="1"/>
    </row>
    <row r="74" spans="1:20" ht="15" x14ac:dyDescent="0.25">
      <c r="A74" s="11">
        <v>80111614</v>
      </c>
      <c r="B74" s="1" t="s">
        <v>188</v>
      </c>
      <c r="C74" s="12">
        <v>1</v>
      </c>
      <c r="D74" s="12">
        <v>1</v>
      </c>
      <c r="E74" s="12">
        <v>11</v>
      </c>
      <c r="F74" s="12">
        <v>1</v>
      </c>
      <c r="G74" s="2" t="s">
        <v>23</v>
      </c>
      <c r="H74" s="12">
        <v>0</v>
      </c>
      <c r="I74" s="13">
        <f>6000000*E74</f>
        <v>66000000</v>
      </c>
      <c r="J74" s="13">
        <f t="shared" si="3"/>
        <v>66000000</v>
      </c>
      <c r="K74" s="16">
        <v>0</v>
      </c>
      <c r="L74" s="2">
        <v>0</v>
      </c>
      <c r="N74" s="2" t="s">
        <v>165</v>
      </c>
      <c r="O74" s="1" t="s">
        <v>179</v>
      </c>
      <c r="P74" s="12">
        <v>6068879790</v>
      </c>
      <c r="Q74" s="15" t="s">
        <v>180</v>
      </c>
      <c r="R74" s="16">
        <v>0</v>
      </c>
      <c r="S74" s="14">
        <v>0</v>
      </c>
      <c r="T74" s="1"/>
    </row>
    <row r="75" spans="1:20" ht="15" x14ac:dyDescent="0.25">
      <c r="A75" s="11">
        <v>80101600</v>
      </c>
      <c r="B75" s="1" t="s">
        <v>189</v>
      </c>
      <c r="C75" s="12">
        <v>1</v>
      </c>
      <c r="D75" s="12">
        <v>1</v>
      </c>
      <c r="E75" s="12">
        <v>5.5</v>
      </c>
      <c r="F75" s="12">
        <v>1</v>
      </c>
      <c r="G75" s="2" t="s">
        <v>23</v>
      </c>
      <c r="H75" s="12">
        <v>0</v>
      </c>
      <c r="I75" s="13">
        <f>12000000*E75</f>
        <v>66000000</v>
      </c>
      <c r="J75" s="13">
        <f t="shared" si="3"/>
        <v>66000000</v>
      </c>
      <c r="K75" s="16">
        <v>0</v>
      </c>
      <c r="L75" s="2">
        <v>0</v>
      </c>
      <c r="N75" s="2" t="s">
        <v>165</v>
      </c>
      <c r="O75" s="1" t="s">
        <v>179</v>
      </c>
      <c r="P75" s="12">
        <v>6068879790</v>
      </c>
      <c r="Q75" s="15" t="s">
        <v>180</v>
      </c>
      <c r="R75" s="16">
        <v>0</v>
      </c>
      <c r="S75" s="14">
        <v>0</v>
      </c>
      <c r="T75" s="1"/>
    </row>
    <row r="76" spans="1:20" ht="15" x14ac:dyDescent="0.25">
      <c r="A76" s="11">
        <v>80111614</v>
      </c>
      <c r="B76" s="1" t="s">
        <v>190</v>
      </c>
      <c r="C76" s="12">
        <v>2</v>
      </c>
      <c r="D76" s="12">
        <v>2</v>
      </c>
      <c r="E76" s="12">
        <v>4</v>
      </c>
      <c r="F76" s="12">
        <v>1</v>
      </c>
      <c r="G76" s="2" t="s">
        <v>23</v>
      </c>
      <c r="H76" s="12">
        <v>0</v>
      </c>
      <c r="I76" s="13">
        <v>32400000</v>
      </c>
      <c r="J76" s="13">
        <f t="shared" si="3"/>
        <v>32400000</v>
      </c>
      <c r="K76" s="16">
        <v>0</v>
      </c>
      <c r="L76" s="2">
        <v>0</v>
      </c>
      <c r="N76" s="2" t="s">
        <v>165</v>
      </c>
      <c r="O76" s="1" t="s">
        <v>179</v>
      </c>
      <c r="P76" s="12">
        <v>6068879790</v>
      </c>
      <c r="Q76" s="15" t="s">
        <v>180</v>
      </c>
      <c r="R76" s="16">
        <v>0</v>
      </c>
      <c r="S76" s="14">
        <v>0</v>
      </c>
      <c r="T76" s="1"/>
    </row>
    <row r="77" spans="1:20" ht="15" x14ac:dyDescent="0.25">
      <c r="A77" s="11">
        <v>80111614</v>
      </c>
      <c r="B77" s="1" t="s">
        <v>191</v>
      </c>
      <c r="C77" s="12">
        <v>2</v>
      </c>
      <c r="D77" s="12">
        <v>2</v>
      </c>
      <c r="E77" s="12">
        <v>4</v>
      </c>
      <c r="F77" s="12">
        <v>1</v>
      </c>
      <c r="G77" s="2" t="s">
        <v>23</v>
      </c>
      <c r="H77" s="12">
        <v>0</v>
      </c>
      <c r="I77" s="13">
        <f>11000000</f>
        <v>11000000</v>
      </c>
      <c r="J77" s="13">
        <f t="shared" si="3"/>
        <v>11000000</v>
      </c>
      <c r="K77" s="16">
        <v>0</v>
      </c>
      <c r="L77" s="2">
        <v>0</v>
      </c>
      <c r="N77" s="2" t="s">
        <v>165</v>
      </c>
      <c r="O77" s="1" t="s">
        <v>179</v>
      </c>
      <c r="P77" s="12">
        <v>6068879790</v>
      </c>
      <c r="Q77" s="15" t="s">
        <v>180</v>
      </c>
      <c r="R77" s="16">
        <v>0</v>
      </c>
      <c r="S77" s="14">
        <v>0</v>
      </c>
      <c r="T77" s="1"/>
    </row>
    <row r="78" spans="1:20" ht="15" x14ac:dyDescent="0.25">
      <c r="A78" s="11">
        <v>80111614</v>
      </c>
      <c r="B78" s="1" t="s">
        <v>192</v>
      </c>
      <c r="C78" s="12">
        <v>2</v>
      </c>
      <c r="D78" s="12">
        <v>2</v>
      </c>
      <c r="E78" s="12">
        <v>4</v>
      </c>
      <c r="F78" s="12">
        <v>1</v>
      </c>
      <c r="G78" s="2" t="s">
        <v>23</v>
      </c>
      <c r="H78" s="12">
        <v>0</v>
      </c>
      <c r="I78" s="13">
        <f>13000000</f>
        <v>13000000</v>
      </c>
      <c r="J78" s="13">
        <f t="shared" si="3"/>
        <v>13000000</v>
      </c>
      <c r="K78" s="16">
        <v>0</v>
      </c>
      <c r="L78" s="2">
        <v>0</v>
      </c>
      <c r="N78" s="2" t="s">
        <v>165</v>
      </c>
      <c r="O78" s="1" t="s">
        <v>179</v>
      </c>
      <c r="P78" s="12">
        <v>6068879790</v>
      </c>
      <c r="Q78" s="15" t="s">
        <v>180</v>
      </c>
      <c r="R78" s="16">
        <v>0</v>
      </c>
      <c r="S78" s="14">
        <v>0</v>
      </c>
      <c r="T78" s="1"/>
    </row>
    <row r="79" spans="1:20" ht="15" x14ac:dyDescent="0.25">
      <c r="A79" s="11">
        <v>80111614</v>
      </c>
      <c r="B79" s="2" t="s">
        <v>193</v>
      </c>
      <c r="C79" s="12">
        <v>2</v>
      </c>
      <c r="D79" s="12">
        <v>2</v>
      </c>
      <c r="E79" s="12">
        <v>2</v>
      </c>
      <c r="F79" s="12">
        <v>1</v>
      </c>
      <c r="G79" s="2" t="s">
        <v>23</v>
      </c>
      <c r="H79" s="12">
        <v>0</v>
      </c>
      <c r="I79" s="13">
        <v>6000000</v>
      </c>
      <c r="J79" s="13">
        <f t="shared" si="3"/>
        <v>6000000</v>
      </c>
      <c r="K79" s="16">
        <v>0</v>
      </c>
      <c r="L79" s="2">
        <v>0</v>
      </c>
      <c r="N79" s="2" t="s">
        <v>165</v>
      </c>
      <c r="O79" s="1" t="s">
        <v>179</v>
      </c>
      <c r="P79" s="12">
        <v>6068879790</v>
      </c>
      <c r="Q79" s="15" t="s">
        <v>180</v>
      </c>
      <c r="R79" s="16">
        <v>0</v>
      </c>
      <c r="S79" s="14">
        <v>0</v>
      </c>
      <c r="T79" s="1"/>
    </row>
    <row r="80" spans="1:20" ht="15" x14ac:dyDescent="0.25">
      <c r="A80" s="11" t="s">
        <v>194</v>
      </c>
      <c r="B80" s="1" t="s">
        <v>195</v>
      </c>
      <c r="C80" s="12">
        <v>1</v>
      </c>
      <c r="D80" s="12" t="s">
        <v>33</v>
      </c>
      <c r="E80" s="12" t="s">
        <v>44</v>
      </c>
      <c r="F80" s="12">
        <v>1</v>
      </c>
      <c r="G80" s="1" t="s">
        <v>23</v>
      </c>
      <c r="H80" s="12">
        <v>0</v>
      </c>
      <c r="I80" s="13">
        <v>60390000</v>
      </c>
      <c r="J80" s="13">
        <v>60390000</v>
      </c>
      <c r="K80" s="14">
        <v>0</v>
      </c>
      <c r="L80" s="12" t="s">
        <v>24</v>
      </c>
      <c r="M80" s="1"/>
      <c r="N80" s="1"/>
      <c r="O80" s="1" t="s">
        <v>196</v>
      </c>
      <c r="P80" s="12">
        <v>8879790</v>
      </c>
      <c r="Q80" s="15" t="s">
        <v>176</v>
      </c>
      <c r="R80" s="14">
        <v>0</v>
      </c>
      <c r="S80" s="14">
        <v>0</v>
      </c>
      <c r="T80" s="1"/>
    </row>
    <row r="81" spans="1:20" ht="15" x14ac:dyDescent="0.25">
      <c r="A81" s="11" t="s">
        <v>194</v>
      </c>
      <c r="B81" s="1" t="s">
        <v>197</v>
      </c>
      <c r="C81" s="12" t="s">
        <v>33</v>
      </c>
      <c r="D81" s="12" t="s">
        <v>33</v>
      </c>
      <c r="E81" s="12" t="s">
        <v>39</v>
      </c>
      <c r="F81" s="12" t="s">
        <v>25</v>
      </c>
      <c r="G81" s="1" t="s">
        <v>198</v>
      </c>
      <c r="H81" s="12">
        <v>0</v>
      </c>
      <c r="I81" s="13">
        <v>23500000</v>
      </c>
      <c r="J81" s="13">
        <v>23500000</v>
      </c>
      <c r="K81" s="14">
        <v>1</v>
      </c>
      <c r="L81" s="12" t="s">
        <v>25</v>
      </c>
      <c r="M81" s="1"/>
      <c r="N81" s="1"/>
      <c r="O81" s="1" t="s">
        <v>196</v>
      </c>
      <c r="P81" s="12">
        <v>8879791</v>
      </c>
      <c r="Q81" s="15" t="s">
        <v>176</v>
      </c>
      <c r="R81" s="14">
        <v>0</v>
      </c>
      <c r="S81" s="14">
        <v>0</v>
      </c>
      <c r="T81" s="1"/>
    </row>
    <row r="82" spans="1:20" ht="15" x14ac:dyDescent="0.25">
      <c r="A82" s="11">
        <v>84111600</v>
      </c>
      <c r="B82" s="1" t="s">
        <v>199</v>
      </c>
      <c r="C82" s="12">
        <v>10</v>
      </c>
      <c r="D82" s="12">
        <v>10</v>
      </c>
      <c r="E82" s="12">
        <v>2</v>
      </c>
      <c r="F82" s="12">
        <v>1</v>
      </c>
      <c r="G82" s="1" t="s">
        <v>23</v>
      </c>
      <c r="H82" s="12">
        <v>0</v>
      </c>
      <c r="I82" s="13">
        <v>6881706.216</v>
      </c>
      <c r="J82" s="13">
        <v>6881706.216</v>
      </c>
      <c r="K82" s="14">
        <v>0</v>
      </c>
      <c r="L82" s="12" t="s">
        <v>24</v>
      </c>
      <c r="M82" s="1"/>
      <c r="N82" s="1"/>
      <c r="O82" s="1" t="s">
        <v>196</v>
      </c>
      <c r="P82" s="12">
        <v>8879790</v>
      </c>
      <c r="Q82" s="15" t="s">
        <v>176</v>
      </c>
      <c r="R82" s="14">
        <v>0</v>
      </c>
      <c r="S82" s="14">
        <v>0</v>
      </c>
      <c r="T82" s="1"/>
    </row>
    <row r="83" spans="1:20" ht="15" x14ac:dyDescent="0.25">
      <c r="A83" s="11">
        <v>80161500</v>
      </c>
      <c r="B83" s="1" t="s">
        <v>200</v>
      </c>
      <c r="C83" s="12">
        <v>10</v>
      </c>
      <c r="D83" s="12">
        <v>10</v>
      </c>
      <c r="E83" s="12">
        <v>2</v>
      </c>
      <c r="F83" s="12">
        <v>1</v>
      </c>
      <c r="G83" s="1" t="s">
        <v>23</v>
      </c>
      <c r="H83" s="12">
        <v>0</v>
      </c>
      <c r="I83" s="13">
        <v>60000000</v>
      </c>
      <c r="J83" s="13">
        <v>60000000</v>
      </c>
      <c r="K83" s="14">
        <v>0</v>
      </c>
      <c r="L83" s="12" t="s">
        <v>24</v>
      </c>
      <c r="M83" s="1"/>
      <c r="N83" s="1"/>
      <c r="O83" s="1" t="s">
        <v>201</v>
      </c>
      <c r="P83" s="12">
        <v>8879790</v>
      </c>
      <c r="Q83" s="15" t="s">
        <v>202</v>
      </c>
      <c r="R83" s="14">
        <v>0</v>
      </c>
      <c r="S83" s="14">
        <v>0</v>
      </c>
      <c r="T83" s="1"/>
    </row>
    <row r="84" spans="1:20" ht="15" x14ac:dyDescent="0.25">
      <c r="A84" s="11" t="s">
        <v>203</v>
      </c>
      <c r="B84" s="1" t="s">
        <v>204</v>
      </c>
      <c r="C84" s="12" t="s">
        <v>33</v>
      </c>
      <c r="D84" s="12" t="s">
        <v>33</v>
      </c>
      <c r="E84" s="12" t="s">
        <v>44</v>
      </c>
      <c r="F84" s="12">
        <v>1</v>
      </c>
      <c r="G84" s="1" t="s">
        <v>23</v>
      </c>
      <c r="H84" s="12">
        <v>0</v>
      </c>
      <c r="I84" s="13">
        <v>24000000</v>
      </c>
      <c r="J84" s="13">
        <v>24000000</v>
      </c>
      <c r="K84" s="14">
        <v>0</v>
      </c>
      <c r="L84" s="12" t="s">
        <v>24</v>
      </c>
      <c r="M84" s="1"/>
      <c r="N84" s="1"/>
      <c r="O84" s="1" t="s">
        <v>201</v>
      </c>
      <c r="P84" s="12">
        <v>8879790</v>
      </c>
      <c r="Q84" s="15" t="s">
        <v>202</v>
      </c>
      <c r="R84" s="14">
        <v>0</v>
      </c>
      <c r="S84" s="14">
        <v>0</v>
      </c>
      <c r="T84" s="1"/>
    </row>
    <row r="85" spans="1:20" ht="15" x14ac:dyDescent="0.25">
      <c r="A85" s="11">
        <v>80111600</v>
      </c>
      <c r="B85" s="1" t="s">
        <v>205</v>
      </c>
      <c r="C85" s="12" t="s">
        <v>33</v>
      </c>
      <c r="D85" s="12" t="s">
        <v>33</v>
      </c>
      <c r="E85" s="12" t="s">
        <v>46</v>
      </c>
      <c r="F85" s="12">
        <v>1</v>
      </c>
      <c r="G85" s="1" t="s">
        <v>23</v>
      </c>
      <c r="H85" s="12">
        <v>0</v>
      </c>
      <c r="I85" s="13">
        <v>53143200</v>
      </c>
      <c r="J85" s="13">
        <v>53143200</v>
      </c>
      <c r="K85" s="14">
        <v>0</v>
      </c>
      <c r="L85" s="12" t="s">
        <v>24</v>
      </c>
      <c r="M85" s="1"/>
      <c r="N85" s="1"/>
      <c r="O85" s="1" t="s">
        <v>201</v>
      </c>
      <c r="P85" s="12">
        <v>8879790</v>
      </c>
      <c r="Q85" s="15" t="s">
        <v>202</v>
      </c>
      <c r="R85" s="14">
        <v>0</v>
      </c>
      <c r="S85" s="14">
        <v>0</v>
      </c>
      <c r="T85" s="1"/>
    </row>
    <row r="86" spans="1:20" ht="15" x14ac:dyDescent="0.25">
      <c r="A86" s="11" t="s">
        <v>194</v>
      </c>
      <c r="B86" s="1" t="s">
        <v>206</v>
      </c>
      <c r="C86" s="12" t="s">
        <v>33</v>
      </c>
      <c r="D86" s="12" t="s">
        <v>33</v>
      </c>
      <c r="E86" s="12" t="s">
        <v>207</v>
      </c>
      <c r="F86" s="12">
        <v>1</v>
      </c>
      <c r="G86" s="1" t="s">
        <v>23</v>
      </c>
      <c r="H86" s="12">
        <v>0</v>
      </c>
      <c r="I86" s="13">
        <v>48312000</v>
      </c>
      <c r="J86" s="13">
        <v>48312000</v>
      </c>
      <c r="K86" s="14">
        <v>0</v>
      </c>
      <c r="L86" s="12" t="s">
        <v>24</v>
      </c>
      <c r="M86" s="1"/>
      <c r="N86" s="1"/>
      <c r="O86" s="1" t="s">
        <v>196</v>
      </c>
      <c r="P86" s="12">
        <v>8879790</v>
      </c>
      <c r="Q86" s="15" t="s">
        <v>176</v>
      </c>
      <c r="R86" s="14">
        <v>0</v>
      </c>
      <c r="S86" s="14">
        <v>0</v>
      </c>
      <c r="T86" s="1"/>
    </row>
    <row r="87" spans="1:20" ht="15" x14ac:dyDescent="0.25">
      <c r="A87" s="11">
        <v>80111600</v>
      </c>
      <c r="B87" s="1" t="s">
        <v>208</v>
      </c>
      <c r="C87" s="12" t="s">
        <v>33</v>
      </c>
      <c r="D87" s="12" t="s">
        <v>33</v>
      </c>
      <c r="E87" s="12" t="s">
        <v>209</v>
      </c>
      <c r="F87" s="12">
        <v>1</v>
      </c>
      <c r="G87" s="1" t="s">
        <v>23</v>
      </c>
      <c r="H87" s="12">
        <v>0</v>
      </c>
      <c r="I87" s="13">
        <v>30195000</v>
      </c>
      <c r="J87" s="13">
        <v>30195000</v>
      </c>
      <c r="K87" s="14">
        <v>0</v>
      </c>
      <c r="L87" s="12" t="s">
        <v>24</v>
      </c>
      <c r="M87" s="1"/>
      <c r="N87" s="1"/>
      <c r="O87" s="1" t="s">
        <v>196</v>
      </c>
      <c r="P87" s="12">
        <v>8879790</v>
      </c>
      <c r="Q87" s="15" t="s">
        <v>176</v>
      </c>
      <c r="R87" s="14">
        <v>0</v>
      </c>
      <c r="S87" s="14">
        <v>0</v>
      </c>
      <c r="T87" s="1"/>
    </row>
    <row r="88" spans="1:20" ht="13.9" customHeight="1" x14ac:dyDescent="0.25">
      <c r="A88" s="11" t="s">
        <v>27</v>
      </c>
      <c r="B88" s="1" t="s">
        <v>210</v>
      </c>
      <c r="C88" s="12" t="s">
        <v>25</v>
      </c>
      <c r="D88" s="12" t="s">
        <v>25</v>
      </c>
      <c r="E88" s="12" t="s">
        <v>46</v>
      </c>
      <c r="F88" s="12" t="s">
        <v>25</v>
      </c>
      <c r="G88" s="1" t="s">
        <v>23</v>
      </c>
      <c r="H88" s="12" t="s">
        <v>24</v>
      </c>
      <c r="I88" s="13">
        <v>48000000</v>
      </c>
      <c r="J88" s="13">
        <v>48000000</v>
      </c>
      <c r="K88" s="14" t="s">
        <v>24</v>
      </c>
      <c r="L88" s="1" t="s">
        <v>24</v>
      </c>
      <c r="M88" s="1"/>
      <c r="N88" s="1"/>
      <c r="O88" s="1" t="s">
        <v>211</v>
      </c>
      <c r="P88" s="12" t="s">
        <v>212</v>
      </c>
      <c r="Q88" s="15" t="s">
        <v>213</v>
      </c>
      <c r="R88" s="14" t="s">
        <v>24</v>
      </c>
      <c r="S88" s="14" t="s">
        <v>24</v>
      </c>
      <c r="T88" s="1"/>
    </row>
    <row r="89" spans="1:20" ht="18.75" customHeight="1" x14ac:dyDescent="0.25">
      <c r="A89" s="11">
        <v>80111600</v>
      </c>
      <c r="B89" s="1" t="s">
        <v>214</v>
      </c>
      <c r="C89" s="12" t="s">
        <v>33</v>
      </c>
      <c r="D89" s="12" t="s">
        <v>33</v>
      </c>
      <c r="E89" s="12" t="s">
        <v>44</v>
      </c>
      <c r="F89" s="12" t="s">
        <v>25</v>
      </c>
      <c r="G89" s="1" t="s">
        <v>23</v>
      </c>
      <c r="H89" s="12" t="s">
        <v>24</v>
      </c>
      <c r="I89" s="13">
        <v>15000000</v>
      </c>
      <c r="J89" s="13">
        <v>15000000</v>
      </c>
      <c r="K89" s="14" t="s">
        <v>24</v>
      </c>
      <c r="L89" s="1" t="s">
        <v>24</v>
      </c>
      <c r="M89" s="1"/>
      <c r="N89" s="1"/>
      <c r="O89" s="1" t="s">
        <v>211</v>
      </c>
      <c r="P89" s="12" t="s">
        <v>212</v>
      </c>
      <c r="Q89" s="15" t="s">
        <v>213</v>
      </c>
      <c r="R89" s="14" t="s">
        <v>24</v>
      </c>
      <c r="S89" s="14" t="s">
        <v>24</v>
      </c>
      <c r="T89" s="1"/>
    </row>
    <row r="90" spans="1:20" ht="15" x14ac:dyDescent="0.25">
      <c r="A90" s="11" t="s">
        <v>30</v>
      </c>
      <c r="B90" s="1" t="s">
        <v>215</v>
      </c>
      <c r="C90" s="12" t="s">
        <v>33</v>
      </c>
      <c r="D90" s="12" t="s">
        <v>33</v>
      </c>
      <c r="E90" s="12" t="s">
        <v>44</v>
      </c>
      <c r="F90" s="12" t="s">
        <v>25</v>
      </c>
      <c r="G90" s="2" t="s">
        <v>23</v>
      </c>
      <c r="H90" s="12" t="s">
        <v>24</v>
      </c>
      <c r="I90" s="13">
        <v>47005479</v>
      </c>
      <c r="J90" s="13">
        <v>47005479</v>
      </c>
      <c r="K90" s="16" t="s">
        <v>24</v>
      </c>
      <c r="L90" s="2" t="s">
        <v>24</v>
      </c>
      <c r="O90" s="1" t="s">
        <v>211</v>
      </c>
      <c r="P90" s="12" t="s">
        <v>212</v>
      </c>
      <c r="Q90" s="15" t="s">
        <v>213</v>
      </c>
      <c r="R90" s="16" t="s">
        <v>24</v>
      </c>
      <c r="S90" s="14" t="s">
        <v>24</v>
      </c>
      <c r="T90" s="1"/>
    </row>
    <row r="91" spans="1:20" ht="15" x14ac:dyDescent="0.25">
      <c r="A91" s="11" t="s">
        <v>30</v>
      </c>
      <c r="B91" s="1" t="s">
        <v>216</v>
      </c>
      <c r="C91" s="12" t="s">
        <v>33</v>
      </c>
      <c r="D91" s="12" t="s">
        <v>33</v>
      </c>
      <c r="E91" s="12" t="s">
        <v>44</v>
      </c>
      <c r="F91" s="12" t="s">
        <v>25</v>
      </c>
      <c r="G91" s="2" t="s">
        <v>23</v>
      </c>
      <c r="H91" s="12" t="s">
        <v>24</v>
      </c>
      <c r="I91" s="13">
        <v>22000000</v>
      </c>
      <c r="J91" s="13">
        <v>22000000</v>
      </c>
      <c r="K91" s="16" t="s">
        <v>24</v>
      </c>
      <c r="L91" s="2" t="s">
        <v>24</v>
      </c>
      <c r="O91" s="1" t="s">
        <v>211</v>
      </c>
      <c r="P91" s="12" t="s">
        <v>212</v>
      </c>
      <c r="Q91" s="15" t="s">
        <v>213</v>
      </c>
      <c r="R91" s="16" t="s">
        <v>24</v>
      </c>
      <c r="S91" s="14" t="s">
        <v>24</v>
      </c>
      <c r="T91" s="1"/>
    </row>
    <row r="92" spans="1:20" ht="15" x14ac:dyDescent="0.25">
      <c r="A92" s="11" t="s">
        <v>30</v>
      </c>
      <c r="B92" s="1" t="s">
        <v>217</v>
      </c>
      <c r="C92" s="12" t="s">
        <v>33</v>
      </c>
      <c r="D92" s="12" t="s">
        <v>33</v>
      </c>
      <c r="E92" s="12" t="s">
        <v>44</v>
      </c>
      <c r="F92" s="12" t="s">
        <v>25</v>
      </c>
      <c r="G92" s="2" t="s">
        <v>20</v>
      </c>
      <c r="H92" s="12" t="s">
        <v>24</v>
      </c>
      <c r="I92" s="13">
        <v>97000000</v>
      </c>
      <c r="J92" s="13">
        <v>97000000</v>
      </c>
      <c r="K92" s="16" t="s">
        <v>24</v>
      </c>
      <c r="L92" s="2" t="s">
        <v>24</v>
      </c>
      <c r="O92" s="1" t="s">
        <v>211</v>
      </c>
      <c r="P92" s="12" t="s">
        <v>212</v>
      </c>
      <c r="Q92" s="15" t="s">
        <v>213</v>
      </c>
      <c r="R92" s="16" t="s">
        <v>24</v>
      </c>
      <c r="S92" s="14" t="s">
        <v>24</v>
      </c>
      <c r="T92" s="1"/>
    </row>
    <row r="93" spans="1:20" ht="15" x14ac:dyDescent="0.25">
      <c r="A93" s="11" t="s">
        <v>30</v>
      </c>
      <c r="B93" s="1" t="s">
        <v>218</v>
      </c>
      <c r="C93" s="12" t="s">
        <v>33</v>
      </c>
      <c r="D93" s="12" t="s">
        <v>33</v>
      </c>
      <c r="E93" s="12" t="s">
        <v>44</v>
      </c>
      <c r="F93" s="12" t="s">
        <v>25</v>
      </c>
      <c r="G93" s="2" t="s">
        <v>20</v>
      </c>
      <c r="H93" s="12" t="s">
        <v>24</v>
      </c>
      <c r="I93" s="13">
        <v>40000000</v>
      </c>
      <c r="J93" s="13">
        <v>40000000</v>
      </c>
      <c r="K93" s="16" t="s">
        <v>24</v>
      </c>
      <c r="L93" s="2" t="s">
        <v>24</v>
      </c>
      <c r="O93" s="1" t="s">
        <v>211</v>
      </c>
      <c r="P93" s="12" t="s">
        <v>212</v>
      </c>
      <c r="Q93" s="15" t="s">
        <v>213</v>
      </c>
      <c r="R93" s="16" t="s">
        <v>24</v>
      </c>
      <c r="S93" s="14" t="s">
        <v>24</v>
      </c>
      <c r="T93" s="1"/>
    </row>
    <row r="94" spans="1:20" ht="15" x14ac:dyDescent="0.25">
      <c r="A94" s="11" t="s">
        <v>29</v>
      </c>
      <c r="B94" s="1" t="s">
        <v>142</v>
      </c>
      <c r="C94" s="12" t="s">
        <v>25</v>
      </c>
      <c r="D94" s="12" t="s">
        <v>25</v>
      </c>
      <c r="E94" s="12" t="s">
        <v>44</v>
      </c>
      <c r="F94" s="12" t="s">
        <v>25</v>
      </c>
      <c r="G94" s="2" t="s">
        <v>20</v>
      </c>
      <c r="H94" s="12" t="s">
        <v>24</v>
      </c>
      <c r="I94" s="13">
        <v>45000000</v>
      </c>
      <c r="J94" s="13">
        <v>45000000</v>
      </c>
      <c r="K94" s="16" t="s">
        <v>24</v>
      </c>
      <c r="L94" s="2" t="s">
        <v>24</v>
      </c>
      <c r="O94" s="1" t="s">
        <v>211</v>
      </c>
      <c r="P94" s="12" t="s">
        <v>212</v>
      </c>
      <c r="Q94" s="15" t="s">
        <v>213</v>
      </c>
      <c r="R94" s="16" t="s">
        <v>24</v>
      </c>
      <c r="S94" s="14" t="s">
        <v>24</v>
      </c>
      <c r="T94" s="1"/>
    </row>
    <row r="95" spans="1:20" ht="15" x14ac:dyDescent="0.25">
      <c r="A95" s="11" t="s">
        <v>27</v>
      </c>
      <c r="B95" s="1" t="s">
        <v>219</v>
      </c>
      <c r="C95" s="12" t="s">
        <v>33</v>
      </c>
      <c r="D95" s="12" t="s">
        <v>33</v>
      </c>
      <c r="E95" s="12" t="s">
        <v>25</v>
      </c>
      <c r="F95" s="12" t="s">
        <v>25</v>
      </c>
      <c r="G95" s="2" t="s">
        <v>23</v>
      </c>
      <c r="H95" s="12" t="s">
        <v>24</v>
      </c>
      <c r="I95" s="13">
        <v>70000000</v>
      </c>
      <c r="J95" s="13">
        <v>70000000</v>
      </c>
      <c r="K95" s="16" t="s">
        <v>24</v>
      </c>
      <c r="L95" s="2" t="s">
        <v>24</v>
      </c>
      <c r="O95" s="1" t="s">
        <v>211</v>
      </c>
      <c r="P95" s="12" t="s">
        <v>212</v>
      </c>
      <c r="Q95" s="15" t="s">
        <v>213</v>
      </c>
      <c r="R95" s="16" t="s">
        <v>24</v>
      </c>
      <c r="S95" s="14" t="s">
        <v>24</v>
      </c>
      <c r="T95" s="1"/>
    </row>
    <row r="96" spans="1:20" ht="15" x14ac:dyDescent="0.25">
      <c r="A96" s="11" t="s">
        <v>28</v>
      </c>
      <c r="B96" s="1" t="s">
        <v>149</v>
      </c>
      <c r="C96" s="12" t="s">
        <v>33</v>
      </c>
      <c r="D96" s="12" t="s">
        <v>38</v>
      </c>
      <c r="E96" s="12" t="s">
        <v>39</v>
      </c>
      <c r="F96" s="12" t="s">
        <v>25</v>
      </c>
      <c r="G96" s="2" t="s">
        <v>23</v>
      </c>
      <c r="H96" s="12" t="s">
        <v>24</v>
      </c>
      <c r="I96" s="13">
        <v>50000000</v>
      </c>
      <c r="J96" s="13">
        <v>50000000</v>
      </c>
      <c r="K96" s="16" t="s">
        <v>24</v>
      </c>
      <c r="L96" s="2" t="s">
        <v>24</v>
      </c>
      <c r="O96" s="1" t="s">
        <v>211</v>
      </c>
      <c r="P96" s="12" t="s">
        <v>212</v>
      </c>
      <c r="Q96" s="15" t="s">
        <v>213</v>
      </c>
      <c r="R96" s="16" t="s">
        <v>24</v>
      </c>
      <c r="S96" s="14" t="s">
        <v>24</v>
      </c>
      <c r="T96" s="1"/>
    </row>
    <row r="97" spans="1:20" ht="15" x14ac:dyDescent="0.25">
      <c r="A97" s="11" t="s">
        <v>154</v>
      </c>
      <c r="B97" s="2" t="s">
        <v>220</v>
      </c>
      <c r="C97" s="12" t="s">
        <v>25</v>
      </c>
      <c r="D97" s="12" t="s">
        <v>25</v>
      </c>
      <c r="E97" s="12" t="s">
        <v>25</v>
      </c>
      <c r="F97" s="12" t="s">
        <v>25</v>
      </c>
      <c r="G97" s="2" t="s">
        <v>23</v>
      </c>
      <c r="H97" s="12" t="s">
        <v>24</v>
      </c>
      <c r="I97" s="13">
        <v>480000000</v>
      </c>
      <c r="J97" s="13">
        <v>480000000</v>
      </c>
      <c r="K97" s="16" t="s">
        <v>25</v>
      </c>
      <c r="L97" s="2" t="s">
        <v>38</v>
      </c>
      <c r="O97" s="1" t="s">
        <v>211</v>
      </c>
      <c r="P97" s="12" t="s">
        <v>212</v>
      </c>
      <c r="Q97" s="15" t="s">
        <v>213</v>
      </c>
      <c r="R97" s="16" t="s">
        <v>24</v>
      </c>
      <c r="S97" s="14" t="s">
        <v>24</v>
      </c>
      <c r="T97" s="1"/>
    </row>
    <row r="98" spans="1:20" ht="15" x14ac:dyDescent="0.25">
      <c r="A98" s="11" t="s">
        <v>154</v>
      </c>
      <c r="B98" s="2" t="s">
        <v>221</v>
      </c>
      <c r="C98" s="12" t="s">
        <v>67</v>
      </c>
      <c r="D98" s="12" t="s">
        <v>67</v>
      </c>
      <c r="E98" s="12" t="s">
        <v>39</v>
      </c>
      <c r="F98" s="12" t="s">
        <v>25</v>
      </c>
      <c r="G98" s="2" t="s">
        <v>23</v>
      </c>
      <c r="H98" s="12" t="s">
        <v>24</v>
      </c>
      <c r="I98" s="13">
        <v>50000000</v>
      </c>
      <c r="J98" s="13">
        <v>50000000</v>
      </c>
      <c r="K98" s="16" t="s">
        <v>24</v>
      </c>
      <c r="L98" s="2" t="s">
        <v>24</v>
      </c>
      <c r="O98" s="1" t="s">
        <v>211</v>
      </c>
      <c r="P98" s="12" t="s">
        <v>212</v>
      </c>
      <c r="Q98" s="15" t="s">
        <v>213</v>
      </c>
      <c r="R98" s="16" t="s">
        <v>24</v>
      </c>
      <c r="S98" s="14" t="s">
        <v>24</v>
      </c>
      <c r="T98" s="1"/>
    </row>
  </sheetData>
  <mergeCells count="1">
    <mergeCell ref="A1:S3"/>
  </mergeCells>
  <phoneticPr fontId="5" type="noConversion"/>
  <hyperlinks>
    <hyperlink ref="Q15" r:id="rId1" xr:uid="{82FBA0CE-7860-4AFD-8A99-E0BFDFE9C98B}"/>
    <hyperlink ref="Q16:Q22" r:id="rId2" display="sgeneral@infimanizales.com" xr:uid="{375F4B31-DD7C-4834-81E6-E8C47BA1EA71}"/>
    <hyperlink ref="Q23" r:id="rId3" xr:uid="{DEE01E80-35C8-46DA-AF86-ADB2357A8E86}"/>
    <hyperlink ref="Q24" r:id="rId4" xr:uid="{BD8D593B-3EF0-4021-BA4C-80663E6C8E3F}"/>
    <hyperlink ref="Q25" r:id="rId5" xr:uid="{BC89F429-BCDC-498B-98DF-453A29785B9F}"/>
    <hyperlink ref="Q26" r:id="rId6" xr:uid="{E3F12E56-16A3-4EA5-8DE9-6D6C56D08C80}"/>
    <hyperlink ref="Q32" r:id="rId7" xr:uid="{FEF00639-A5D1-423B-804D-44050E15E68E}"/>
    <hyperlink ref="Q27" r:id="rId8" xr:uid="{8AA4D95A-5221-4E51-8FD5-7995720A645C}"/>
    <hyperlink ref="Q29" r:id="rId9" xr:uid="{5700CBE1-E293-421D-9F8A-28BAE7EF959D}"/>
    <hyperlink ref="Q28" r:id="rId10" xr:uid="{90686EC2-7B7C-4E8B-8946-0B8BA9E02CDF}"/>
    <hyperlink ref="Q30" r:id="rId11" xr:uid="{86FEBC51-6001-4188-B62C-403B5EA987A8}"/>
    <hyperlink ref="Q31" r:id="rId12" xr:uid="{30D5C061-51B8-4826-9093-8BE9B952765F}"/>
    <hyperlink ref="Q33" r:id="rId13" xr:uid="{120E111B-029F-40FE-8E09-FA782F8FD6B2}"/>
    <hyperlink ref="Q34" r:id="rId14" xr:uid="{AAE36FAF-2B2C-4601-AD14-C72080B12EA6}"/>
    <hyperlink ref="Q35" r:id="rId15" xr:uid="{56DE244F-B06B-46E8-8E90-D0D443EB7F3A}"/>
    <hyperlink ref="Q36" r:id="rId16" xr:uid="{C553B325-EFF1-4D0C-997C-5D7EE85EED4A}"/>
    <hyperlink ref="Q67" r:id="rId17" xr:uid="{E475A767-862A-48BB-A209-4807489FF9F9}"/>
    <hyperlink ref="Q80" r:id="rId18" xr:uid="{C233CB2F-C3DA-49A3-817D-189EB51233C8}"/>
    <hyperlink ref="Q82" r:id="rId19" xr:uid="{C63AFF4F-84DB-43E3-9678-0A1EB1DBE20E}"/>
    <hyperlink ref="Q83" r:id="rId20" xr:uid="{A511B5A8-F93A-4C18-B2A5-0756D8E3BCE0}"/>
    <hyperlink ref="Q84" r:id="rId21" xr:uid="{590DF03E-5668-4335-AC8B-4C6780EC918F}"/>
    <hyperlink ref="Q85" r:id="rId22" xr:uid="{36EB17D7-03BB-4727-9523-BA7DA1C206F3}"/>
    <hyperlink ref="Q86" r:id="rId23" xr:uid="{6E88D6F9-473A-4EC6-9338-3D06357DCCEB}"/>
    <hyperlink ref="Q87" r:id="rId24" xr:uid="{54506BAF-9630-446C-870C-03AFFB4363F4}"/>
    <hyperlink ref="Q88" r:id="rId25" xr:uid="{8BBE5AB0-259E-437C-8032-FCA853C0AD4D}"/>
    <hyperlink ref="Q81" r:id="rId26" xr:uid="{635205E9-34F1-453E-A7E8-CE4297882D26}"/>
    <hyperlink ref="Q89:Q98" r:id="rId27" display="nsuarez@infimanizales.com" xr:uid="{0162E7F1-55FD-4CE8-9DE3-99B0AA6FD697}"/>
  </hyperlinks>
  <pageMargins left="0.75" right="0.75" top="1" bottom="1" header="0.5" footer="0.5"/>
  <pageSetup orientation="portrait"/>
  <legacy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Socorro Ramírez Sánchez</dc:creator>
  <cp:lastModifiedBy>Daniel Muñoz Muñoz</cp:lastModifiedBy>
  <dcterms:created xsi:type="dcterms:W3CDTF">2022-06-02T14:52:23Z</dcterms:created>
  <dcterms:modified xsi:type="dcterms:W3CDTF">2024-01-22T15:34:04Z</dcterms:modified>
</cp:coreProperties>
</file>